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3470" firstSheet="5" activeTab="9"/>
  </bookViews>
  <sheets>
    <sheet name="1.학교총개황" sheetId="28" r:id="rId1"/>
    <sheet name="2.유치원 " sheetId="2" r:id="rId2"/>
    <sheet name="3.초등학교" sheetId="3" r:id="rId3"/>
    <sheet name="4.중학교(국,공립)" sheetId="4" r:id="rId4"/>
    <sheet name="5.중학교(사립)" sheetId="5" r:id="rId5"/>
    <sheet name="6.일반계고등학교(국,공립)" sheetId="6" r:id="rId6"/>
    <sheet name="7.일반계고등학교(사립)" sheetId="7" r:id="rId7"/>
    <sheet name="8.특성화고등학교(국,공립)" sheetId="8" r:id="rId8"/>
    <sheet name="9.특성화고등학교(사립)" sheetId="9" r:id="rId9"/>
    <sheet name="10.자율고등학교(국공립)" sheetId="10" r:id="rId10"/>
    <sheet name="11.전문대학" sheetId="29" r:id="rId11"/>
    <sheet name="12.대학교" sheetId="30" r:id="rId12"/>
    <sheet name="13.대학원" sheetId="31" r:id="rId13"/>
    <sheet name="14.기타학교 " sheetId="13" r:id="rId14"/>
    <sheet name="15.적령아동취학" sheetId="14" r:id="rId15"/>
    <sheet name="16.사설학원및독서실 " sheetId="15" r:id="rId16"/>
    <sheet name="17.공공도서관" sheetId="16" r:id="rId17"/>
    <sheet name="18.박물관 " sheetId="21" r:id="rId18"/>
    <sheet name="19.문화재" sheetId="26" r:id="rId19"/>
    <sheet name="20.예술단" sheetId="25" r:id="rId20"/>
    <sheet name="21.문화공간" sheetId="24" r:id="rId21"/>
    <sheet name="22.체육시설" sheetId="18" r:id="rId22"/>
    <sheet name="23.시립운동장" sheetId="19" r:id="rId23"/>
    <sheet name="24.청소년 수련시설" sheetId="20" r:id="rId24"/>
    <sheet name="25.공원및문화재입장객" sheetId="22" r:id="rId25"/>
    <sheet name="26.언론매체" sheetId="23" r:id="rId26"/>
    <sheet name="27.출판사및인쇄소등록" sheetId="27" r:id="rId27"/>
  </sheets>
  <definedNames>
    <definedName name="_xlnm.Print_Area" localSheetId="0">'1.학교총개황'!$A$1:$P$29</definedName>
    <definedName name="_xlnm.Print_Area" localSheetId="9">'10.자율고등학교(국공립)'!$A$1:$V$14</definedName>
    <definedName name="_xlnm.Print_Area" localSheetId="10">'11.전문대학'!$A$1:$U$18</definedName>
    <definedName name="_xlnm.Print_Area" localSheetId="11">'12.대학교'!$A$1:$V$19</definedName>
    <definedName name="_xlnm.Print_Area" localSheetId="12">'13.대학원'!$A$1:$W$23</definedName>
    <definedName name="_xlnm.Print_Area" localSheetId="13">'14.기타학교 '!$A$1:$S$22</definedName>
    <definedName name="_xlnm.Print_Area" localSheetId="14">'15.적령아동취학'!$A$1:$K$17</definedName>
    <definedName name="_xlnm.Print_Area" localSheetId="15">'16.사설학원및독서실 '!$A$1:$M$30</definedName>
    <definedName name="_xlnm.Print_Area" localSheetId="16">'17.공공도서관'!$A$1:$K$20</definedName>
    <definedName name="_xlnm.Print_Area" localSheetId="17">'18.박물관 '!$A$1:$H$42</definedName>
    <definedName name="_xlnm.Print_Area" localSheetId="18">'19.문화재'!$A$1:$I$28</definedName>
    <definedName name="_xlnm.Print_Area" localSheetId="1">'2.유치원 '!$A$1:$N$27</definedName>
    <definedName name="_xlnm.Print_Area" localSheetId="19">'20.예술단'!$A$1:$M$36</definedName>
    <definedName name="_xlnm.Print_Area" localSheetId="20">'21.문화공간'!$A$1:$G$26</definedName>
    <definedName name="_xlnm.Print_Area" localSheetId="21">'22.체육시설'!$A$1:$T$26</definedName>
    <definedName name="_xlnm.Print_Area" localSheetId="22">'23.시립운동장'!$A$1:$F$16</definedName>
    <definedName name="_xlnm.Print_Area" localSheetId="23">'24.청소년 수련시설'!$A$1:$I$27</definedName>
    <definedName name="_xlnm.Print_Area" localSheetId="24">'25.공원및문화재입장객'!$A$1:$I$16</definedName>
    <definedName name="_xlnm.Print_Area" localSheetId="25">'26.언론매체'!$A$1:$L$16</definedName>
    <definedName name="_xlnm.Print_Area" localSheetId="26">'27.출판사및인쇄소등록'!$A$1:$I$27</definedName>
    <definedName name="_xlnm.Print_Area" localSheetId="2">'3.초등학교'!$A$1:$T$52</definedName>
    <definedName name="_xlnm.Print_Area" localSheetId="3">'4.중학교(국,공립)'!$A$1:$S$25</definedName>
    <definedName name="_xlnm.Print_Area" localSheetId="4">'5.중학교(사립)'!$A$1:$S$24</definedName>
    <definedName name="_xlnm.Print_Area" localSheetId="5">'6.일반계고등학교(국,공립)'!$A$1:$T$19</definedName>
    <definedName name="_xlnm.Print_Area" localSheetId="6">'7.일반계고등학교(사립)'!$A$1:$T$23</definedName>
    <definedName name="_xlnm.Print_Area" localSheetId="7">'8.특성화고등학교(국,공립)'!$A$1:$V$17</definedName>
    <definedName name="_xlnm.Print_Area" localSheetId="8">'9.특성화고등학교(사립)'!$A$1:$V$19</definedName>
    <definedName name="_xlnm.Print_Titles" localSheetId="12">'13.대학원'!$3:$10</definedName>
  </definedNames>
  <calcPr calcId="125725"/>
</workbook>
</file>

<file path=xl/calcChain.xml><?xml version="1.0" encoding="utf-8"?>
<calcChain xmlns="http://schemas.openxmlformats.org/spreadsheetml/2006/main">
  <c r="E35" i="25"/>
  <c r="J15" i="28" l="1"/>
  <c r="P28"/>
  <c r="W16" i="31" l="1"/>
  <c r="V16"/>
  <c r="U16"/>
  <c r="T16"/>
  <c r="L16"/>
  <c r="K16"/>
  <c r="J16"/>
  <c r="I16"/>
  <c r="H16"/>
  <c r="G16"/>
  <c r="E16"/>
  <c r="C16"/>
  <c r="K15"/>
  <c r="H15"/>
  <c r="K14"/>
  <c r="H14"/>
  <c r="K13"/>
  <c r="H13"/>
  <c r="K12"/>
  <c r="H12"/>
  <c r="K11"/>
  <c r="H11"/>
  <c r="V15" i="30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L14"/>
  <c r="I14"/>
  <c r="L13"/>
  <c r="I13"/>
  <c r="L12"/>
  <c r="I12"/>
  <c r="L11"/>
  <c r="I11"/>
  <c r="L10"/>
  <c r="I10"/>
  <c r="U15" i="29"/>
  <c r="T15"/>
  <c r="S15"/>
  <c r="R15"/>
  <c r="Q15"/>
  <c r="P15"/>
  <c r="O15"/>
  <c r="N15"/>
  <c r="L15"/>
  <c r="K15"/>
  <c r="J15"/>
  <c r="I15"/>
  <c r="H15"/>
  <c r="G15"/>
  <c r="F15"/>
  <c r="E15"/>
  <c r="D15"/>
  <c r="C15"/>
  <c r="B15"/>
  <c r="K14"/>
  <c r="H14"/>
  <c r="K13"/>
  <c r="H13"/>
  <c r="K12"/>
  <c r="H12"/>
  <c r="K11"/>
  <c r="H11"/>
  <c r="K10"/>
  <c r="H10"/>
  <c r="C15" i="28" l="1"/>
  <c r="D15"/>
  <c r="K15"/>
  <c r="L15"/>
  <c r="M15"/>
  <c r="N15"/>
  <c r="O15"/>
  <c r="I19"/>
  <c r="I20"/>
  <c r="I21"/>
  <c r="I22"/>
  <c r="I23"/>
  <c r="I24"/>
  <c r="I25"/>
  <c r="P25"/>
  <c r="I26"/>
  <c r="P26"/>
  <c r="I27"/>
  <c r="I28"/>
  <c r="B13" i="15"/>
  <c r="B14"/>
  <c r="B15"/>
  <c r="I15" i="28" l="1"/>
  <c r="P15"/>
  <c r="B17" i="15"/>
  <c r="B16" i="26"/>
  <c r="F35" i="25"/>
  <c r="C35"/>
  <c r="C12" i="24"/>
  <c r="B15" i="21" l="1"/>
  <c r="D15"/>
  <c r="K11" i="13"/>
  <c r="K12"/>
  <c r="K13"/>
  <c r="K14"/>
  <c r="K16"/>
  <c r="K17"/>
  <c r="K18"/>
  <c r="K19"/>
  <c r="K20"/>
  <c r="K10"/>
  <c r="H11"/>
  <c r="H12"/>
  <c r="H13"/>
  <c r="H14"/>
  <c r="H16"/>
  <c r="H17"/>
  <c r="H18"/>
  <c r="H19"/>
  <c r="H20"/>
  <c r="H10"/>
  <c r="E15" i="4"/>
  <c r="H15"/>
  <c r="K15"/>
  <c r="H15" i="2"/>
  <c r="G15"/>
  <c r="F10" i="22" l="1"/>
  <c r="F24" i="21"/>
  <c r="K15" i="16"/>
  <c r="J15"/>
  <c r="I15"/>
  <c r="H15"/>
  <c r="H12" s="1"/>
  <c r="G15"/>
  <c r="F15"/>
  <c r="E15"/>
  <c r="D15"/>
  <c r="C15"/>
  <c r="B15"/>
  <c r="D20" i="13" l="1"/>
  <c r="D15" s="1"/>
  <c r="S15"/>
  <c r="R15"/>
  <c r="Q15"/>
  <c r="P15"/>
  <c r="O15"/>
  <c r="N15"/>
  <c r="L15"/>
  <c r="J15"/>
  <c r="I15"/>
  <c r="G15"/>
  <c r="F15"/>
  <c r="E15"/>
  <c r="C15"/>
  <c r="B15"/>
  <c r="K15" l="1"/>
  <c r="H15"/>
  <c r="M13" i="10"/>
  <c r="I13"/>
  <c r="I12" s="1"/>
  <c r="F13"/>
  <c r="B13"/>
  <c r="B12" s="1"/>
  <c r="V12"/>
  <c r="U12"/>
  <c r="T12"/>
  <c r="S12"/>
  <c r="R12"/>
  <c r="Q12"/>
  <c r="P12"/>
  <c r="O12"/>
  <c r="N12"/>
  <c r="M12"/>
  <c r="K12"/>
  <c r="J12"/>
  <c r="H12"/>
  <c r="G12"/>
  <c r="F12"/>
  <c r="E12"/>
  <c r="D12"/>
  <c r="C12"/>
  <c r="M18" i="9"/>
  <c r="I18"/>
  <c r="F18"/>
  <c r="B18"/>
  <c r="M17"/>
  <c r="M15" s="1"/>
  <c r="I17"/>
  <c r="F17"/>
  <c r="B17"/>
  <c r="M16"/>
  <c r="I16"/>
  <c r="I15" s="1"/>
  <c r="F16"/>
  <c r="F15" s="1"/>
  <c r="B16"/>
  <c r="B15" s="1"/>
  <c r="V15"/>
  <c r="U15"/>
  <c r="T15"/>
  <c r="S15"/>
  <c r="R15"/>
  <c r="Q15"/>
  <c r="P15"/>
  <c r="O15"/>
  <c r="N15"/>
  <c r="K15"/>
  <c r="J15"/>
  <c r="H15"/>
  <c r="G15"/>
  <c r="E15"/>
  <c r="D15"/>
  <c r="C15"/>
  <c r="M16" i="8"/>
  <c r="I16"/>
  <c r="I15" s="1"/>
  <c r="F16"/>
  <c r="F15" s="1"/>
  <c r="B16"/>
  <c r="V15"/>
  <c r="U15"/>
  <c r="T15"/>
  <c r="S15"/>
  <c r="R15"/>
  <c r="Q15"/>
  <c r="P15"/>
  <c r="O15"/>
  <c r="N15"/>
  <c r="M15"/>
  <c r="K15"/>
  <c r="J15"/>
  <c r="H15"/>
  <c r="G15"/>
  <c r="E15"/>
  <c r="D15"/>
  <c r="C15"/>
  <c r="B15"/>
  <c r="J22" i="7"/>
  <c r="G22"/>
  <c r="D22"/>
  <c r="J21"/>
  <c r="G21"/>
  <c r="D21"/>
  <c r="J20"/>
  <c r="G20"/>
  <c r="D20"/>
  <c r="J19"/>
  <c r="G19"/>
  <c r="D19"/>
  <c r="J18"/>
  <c r="G18"/>
  <c r="D18"/>
  <c r="J17"/>
  <c r="J15" s="1"/>
  <c r="G17"/>
  <c r="D17"/>
  <c r="D15" s="1"/>
  <c r="J16"/>
  <c r="G16"/>
  <c r="D16"/>
  <c r="T15"/>
  <c r="S15"/>
  <c r="R15"/>
  <c r="Q15"/>
  <c r="P15"/>
  <c r="O15"/>
  <c r="N15"/>
  <c r="L15"/>
  <c r="K15"/>
  <c r="I15"/>
  <c r="H15"/>
  <c r="G15"/>
  <c r="F15"/>
  <c r="E15"/>
  <c r="C15"/>
  <c r="B15"/>
  <c r="K13"/>
  <c r="H13"/>
  <c r="E13"/>
  <c r="J18" i="6"/>
  <c r="G18"/>
  <c r="D18"/>
  <c r="J17"/>
  <c r="G17"/>
  <c r="D17"/>
  <c r="J16"/>
  <c r="J15" s="1"/>
  <c r="G16"/>
  <c r="G15" s="1"/>
  <c r="D16"/>
  <c r="T15"/>
  <c r="S15"/>
  <c r="R15"/>
  <c r="Q15"/>
  <c r="P15"/>
  <c r="O15"/>
  <c r="N15"/>
  <c r="L15"/>
  <c r="K15"/>
  <c r="I15"/>
  <c r="H15"/>
  <c r="F15"/>
  <c r="E15"/>
  <c r="C15"/>
  <c r="B15"/>
  <c r="H13"/>
  <c r="E13"/>
  <c r="K22" i="5"/>
  <c r="H22"/>
  <c r="E22"/>
  <c r="K21"/>
  <c r="H21"/>
  <c r="E21"/>
  <c r="K20"/>
  <c r="H20"/>
  <c r="E20"/>
  <c r="K19"/>
  <c r="H19"/>
  <c r="E19"/>
  <c r="K18"/>
  <c r="H18"/>
  <c r="E18"/>
  <c r="K17"/>
  <c r="H17"/>
  <c r="E17"/>
  <c r="K16"/>
  <c r="H16"/>
  <c r="E16"/>
  <c r="Q13"/>
  <c r="K13"/>
  <c r="H13"/>
  <c r="E13"/>
  <c r="K24" i="4"/>
  <c r="H24"/>
  <c r="E24"/>
  <c r="K23"/>
  <c r="H23"/>
  <c r="E23"/>
  <c r="K22"/>
  <c r="H22"/>
  <c r="E22"/>
  <c r="K21"/>
  <c r="H21"/>
  <c r="E21"/>
  <c r="K20"/>
  <c r="H20"/>
  <c r="E20"/>
  <c r="K19"/>
  <c r="H19"/>
  <c r="E19"/>
  <c r="K18"/>
  <c r="H18"/>
  <c r="E18"/>
  <c r="K17"/>
  <c r="H17"/>
  <c r="E17"/>
  <c r="K16"/>
  <c r="H16"/>
  <c r="E16"/>
  <c r="E12" s="1"/>
  <c r="F12"/>
  <c r="M51" i="3"/>
  <c r="J51"/>
  <c r="F51"/>
  <c r="M50"/>
  <c r="J50"/>
  <c r="F50"/>
  <c r="M49"/>
  <c r="J49"/>
  <c r="F49"/>
  <c r="M48"/>
  <c r="J48"/>
  <c r="F48"/>
  <c r="M47"/>
  <c r="J47"/>
  <c r="F47"/>
  <c r="M46"/>
  <c r="J46"/>
  <c r="F46"/>
  <c r="M45"/>
  <c r="J45"/>
  <c r="F45"/>
  <c r="M44"/>
  <c r="J44"/>
  <c r="F44"/>
  <c r="M43"/>
  <c r="J43"/>
  <c r="F43"/>
  <c r="M42"/>
  <c r="J42"/>
  <c r="F42"/>
  <c r="M41"/>
  <c r="J41"/>
  <c r="F41"/>
  <c r="M40"/>
  <c r="J40"/>
  <c r="F40"/>
  <c r="M39"/>
  <c r="J39"/>
  <c r="F39"/>
  <c r="M38"/>
  <c r="J38"/>
  <c r="F38"/>
  <c r="M37"/>
  <c r="J37"/>
  <c r="F37"/>
  <c r="M36"/>
  <c r="J36"/>
  <c r="F36"/>
  <c r="M35"/>
  <c r="J35"/>
  <c r="F35"/>
  <c r="M34"/>
  <c r="J34"/>
  <c r="F34"/>
  <c r="M33"/>
  <c r="J33"/>
  <c r="F33"/>
  <c r="M32"/>
  <c r="J32"/>
  <c r="F32"/>
  <c r="M31"/>
  <c r="J31"/>
  <c r="F31"/>
  <c r="M30"/>
  <c r="J30"/>
  <c r="F30"/>
  <c r="M29"/>
  <c r="J29"/>
  <c r="F29"/>
  <c r="M28"/>
  <c r="J28"/>
  <c r="F28"/>
  <c r="M27"/>
  <c r="J27"/>
  <c r="F27"/>
  <c r="M26"/>
  <c r="J26"/>
  <c r="F26"/>
  <c r="M25"/>
  <c r="J25"/>
  <c r="F25"/>
  <c r="M24"/>
  <c r="J24"/>
  <c r="F24"/>
  <c r="M23"/>
  <c r="J23"/>
  <c r="M22"/>
  <c r="J22"/>
  <c r="F22"/>
  <c r="M21"/>
  <c r="J21"/>
  <c r="F21"/>
  <c r="M20"/>
  <c r="J20"/>
  <c r="F20"/>
  <c r="M19"/>
  <c r="J19"/>
  <c r="F19"/>
  <c r="M18"/>
  <c r="J18"/>
  <c r="F18"/>
  <c r="M17"/>
  <c r="J17"/>
  <c r="F17"/>
  <c r="M16"/>
  <c r="J16"/>
  <c r="F16"/>
  <c r="M13"/>
  <c r="K25" i="2"/>
  <c r="H25"/>
  <c r="E25"/>
  <c r="B25"/>
  <c r="D15" i="6" l="1"/>
</calcChain>
</file>

<file path=xl/sharedStrings.xml><?xml version="1.0" encoding="utf-8"?>
<sst xmlns="http://schemas.openxmlformats.org/spreadsheetml/2006/main" count="2289" uniqueCount="973">
  <si>
    <t>연         별</t>
    <phoneticPr fontId="9" type="noConversion"/>
  </si>
  <si>
    <t>학교수</t>
  </si>
  <si>
    <t>Number</t>
    <phoneticPr fontId="12" type="noConversion"/>
  </si>
  <si>
    <t>Students</t>
  </si>
  <si>
    <t>계</t>
  </si>
  <si>
    <t>Year &amp;</t>
    <phoneticPr fontId="14" type="noConversion"/>
  </si>
  <si>
    <t>of</t>
    <phoneticPr fontId="12" type="noConversion"/>
  </si>
  <si>
    <t>남</t>
  </si>
  <si>
    <t>여</t>
  </si>
  <si>
    <t>Schools</t>
  </si>
  <si>
    <t>Total</t>
  </si>
  <si>
    <t>Male</t>
  </si>
  <si>
    <t>Female</t>
  </si>
  <si>
    <t>2. 유      치      원</t>
    <phoneticPr fontId="13" type="noConversion"/>
  </si>
  <si>
    <t>Kindergartens</t>
    <phoneticPr fontId="13" type="noConversion"/>
  </si>
  <si>
    <t>단위 : 개, 명</t>
  </si>
  <si>
    <t>Unit : Number, Person</t>
    <phoneticPr fontId="2" type="noConversion"/>
  </si>
  <si>
    <t>학급수</t>
  </si>
  <si>
    <t>원 아 수</t>
    <phoneticPr fontId="13" type="noConversion"/>
  </si>
  <si>
    <t>사무직원수</t>
    <phoneticPr fontId="13" type="noConversion"/>
  </si>
  <si>
    <t>연   별</t>
  </si>
  <si>
    <t>Children</t>
    <phoneticPr fontId="13" type="noConversion"/>
  </si>
  <si>
    <t xml:space="preserve"> Teachers</t>
    <phoneticPr fontId="13" type="noConversion"/>
  </si>
  <si>
    <t>Clerical staffs</t>
  </si>
  <si>
    <t>Number</t>
    <phoneticPr fontId="13" type="noConversion"/>
  </si>
  <si>
    <t>Classes</t>
    <phoneticPr fontId="13" type="noConversion"/>
  </si>
  <si>
    <t>계</t>
    <phoneticPr fontId="13" type="noConversion"/>
  </si>
  <si>
    <t>Year</t>
    <phoneticPr fontId="13" type="noConversion"/>
  </si>
  <si>
    <t>재취원자수</t>
    <phoneticPr fontId="13" type="noConversion"/>
  </si>
  <si>
    <t>수료자수</t>
    <phoneticPr fontId="13" type="noConversion"/>
  </si>
  <si>
    <t>New entrants</t>
    <phoneticPr fontId="13" type="noConversion"/>
  </si>
  <si>
    <t>Children readmitted</t>
    <phoneticPr fontId="13" type="noConversion"/>
  </si>
  <si>
    <t>Children completed</t>
    <phoneticPr fontId="13" type="noConversion"/>
  </si>
  <si>
    <t>여</t>
    <phoneticPr fontId="13" type="noConversion"/>
  </si>
  <si>
    <t>유희실</t>
    <phoneticPr fontId="13" type="noConversion"/>
  </si>
  <si>
    <t>공작실</t>
    <phoneticPr fontId="13" type="noConversion"/>
  </si>
  <si>
    <t>Total</t>
    <phoneticPr fontId="13" type="noConversion"/>
  </si>
  <si>
    <t>-</t>
  </si>
  <si>
    <t>자료 : 전라남도목포교육지원청</t>
    <phoneticPr fontId="12" type="noConversion"/>
  </si>
  <si>
    <t>3. 초  등  학  교</t>
    <phoneticPr fontId="12" type="noConversion"/>
  </si>
  <si>
    <t>3. 초  등  학  교(속)</t>
    <phoneticPr fontId="12" type="noConversion"/>
  </si>
  <si>
    <t>Elementary Schools</t>
    <phoneticPr fontId="12" type="noConversion"/>
  </si>
  <si>
    <t>Elementary Schools(Cont'd)</t>
    <phoneticPr fontId="12" type="noConversion"/>
  </si>
  <si>
    <r>
      <t>단위 : 개, 명,㎡</t>
    </r>
    <r>
      <rPr>
        <sz val="10"/>
        <rFont val="Times New Roman"/>
        <family val="1"/>
      </rPr>
      <t/>
    </r>
    <phoneticPr fontId="9" type="noConversion"/>
  </si>
  <si>
    <t>Unit : Number, Person, ㎡</t>
    <phoneticPr fontId="2" type="noConversion"/>
  </si>
  <si>
    <t>Unit : Number, Person, ㎡</t>
  </si>
  <si>
    <t>학 교 수</t>
  </si>
  <si>
    <t>학  생  수</t>
    <phoneticPr fontId="12" type="noConversion"/>
  </si>
  <si>
    <t>교  원  수</t>
  </si>
  <si>
    <t>사무직원수</t>
  </si>
  <si>
    <t>졸업자현황</t>
  </si>
  <si>
    <t>교지면적</t>
    <phoneticPr fontId="12" type="noConversion"/>
  </si>
  <si>
    <t>건물면적</t>
    <phoneticPr fontId="12" type="noConversion"/>
  </si>
  <si>
    <t>보통교실수</t>
    <phoneticPr fontId="12" type="noConversion"/>
  </si>
  <si>
    <t>학교별</t>
    <phoneticPr fontId="12" type="noConversion"/>
  </si>
  <si>
    <t>Number of schools</t>
    <phoneticPr fontId="12" type="noConversion"/>
  </si>
  <si>
    <t>Teachers</t>
  </si>
  <si>
    <t>Graduation</t>
    <phoneticPr fontId="12" type="noConversion"/>
  </si>
  <si>
    <t>Year &amp;</t>
    <phoneticPr fontId="12" type="noConversion"/>
  </si>
  <si>
    <t>본 교</t>
  </si>
  <si>
    <t>분 교</t>
  </si>
  <si>
    <t>졸업자수</t>
  </si>
  <si>
    <t>진학자수</t>
  </si>
  <si>
    <t xml:space="preserve">School </t>
    <phoneticPr fontId="12" type="noConversion"/>
  </si>
  <si>
    <t>Building</t>
  </si>
  <si>
    <t>Classrooms</t>
    <phoneticPr fontId="12" type="noConversion"/>
  </si>
  <si>
    <t>School</t>
    <phoneticPr fontId="12" type="noConversion"/>
  </si>
  <si>
    <t>School</t>
  </si>
  <si>
    <t>Branch</t>
  </si>
  <si>
    <t>Graduates</t>
    <phoneticPr fontId="12" type="noConversion"/>
  </si>
  <si>
    <t>Entrants to           higher school</t>
    <phoneticPr fontId="12" type="noConversion"/>
  </si>
  <si>
    <t>land area</t>
    <phoneticPr fontId="12" type="noConversion"/>
  </si>
  <si>
    <t>area</t>
    <phoneticPr fontId="12" type="noConversion"/>
  </si>
  <si>
    <t>교대부속</t>
  </si>
  <si>
    <t>북 교</t>
    <phoneticPr fontId="12" type="noConversion"/>
  </si>
  <si>
    <t>북 교</t>
  </si>
  <si>
    <t>산    정</t>
  </si>
  <si>
    <t>서    부</t>
  </si>
  <si>
    <t>중    앙</t>
  </si>
  <si>
    <t>유    달</t>
  </si>
  <si>
    <t>달리분교</t>
  </si>
  <si>
    <t>율도분교</t>
  </si>
  <si>
    <t>동</t>
  </si>
  <si>
    <t>이    로</t>
  </si>
  <si>
    <t>서    산</t>
  </si>
  <si>
    <t>충무분교</t>
  </si>
  <si>
    <t>대    성</t>
  </si>
  <si>
    <t>용    호</t>
  </si>
  <si>
    <t>삼    학</t>
  </si>
  <si>
    <t>연    동</t>
  </si>
  <si>
    <t>임    성</t>
  </si>
  <si>
    <t>대    연</t>
  </si>
  <si>
    <t>상    동</t>
  </si>
  <si>
    <t>부    영</t>
  </si>
  <si>
    <t>하    당</t>
  </si>
  <si>
    <t>연    산</t>
  </si>
  <si>
    <t>신    흥</t>
  </si>
  <si>
    <t>청    호</t>
  </si>
  <si>
    <t>한    빛</t>
  </si>
  <si>
    <t>미    항</t>
  </si>
  <si>
    <t>서    해</t>
  </si>
  <si>
    <t>용해</t>
    <phoneticPr fontId="12" type="noConversion"/>
  </si>
  <si>
    <t>용해</t>
  </si>
  <si>
    <t>석현</t>
    <phoneticPr fontId="12" type="noConversion"/>
  </si>
  <si>
    <t>석현</t>
  </si>
  <si>
    <t>항도</t>
    <phoneticPr fontId="12" type="noConversion"/>
  </si>
  <si>
    <t>항도</t>
  </si>
  <si>
    <t>애       향</t>
    <phoneticPr fontId="12" type="noConversion"/>
  </si>
  <si>
    <t>애       향</t>
  </si>
  <si>
    <t>옥       암</t>
    <phoneticPr fontId="12" type="noConversion"/>
  </si>
  <si>
    <t>옥       암</t>
  </si>
  <si>
    <t xml:space="preserve">영산 </t>
    <phoneticPr fontId="12" type="noConversion"/>
  </si>
  <si>
    <t xml:space="preserve">영산 </t>
  </si>
  <si>
    <t xml:space="preserve">부주 </t>
    <phoneticPr fontId="12" type="noConversion"/>
  </si>
  <si>
    <t>부주</t>
    <phoneticPr fontId="20" type="noConversion"/>
  </si>
  <si>
    <t>백련</t>
    <phoneticPr fontId="12" type="noConversion"/>
  </si>
  <si>
    <t>백련</t>
  </si>
  <si>
    <t>자료 : 전라남도목포교육지원청</t>
    <phoneticPr fontId="2" type="noConversion"/>
  </si>
  <si>
    <t>4. 중  학  교 (국·공립)</t>
    <phoneticPr fontId="12" type="noConversion"/>
  </si>
  <si>
    <t>4. 중  학  교 (국·공립)(속)</t>
    <phoneticPr fontId="12" type="noConversion"/>
  </si>
  <si>
    <t>Middle Schools  (National and Public)</t>
    <phoneticPr fontId="12" type="noConversion"/>
  </si>
  <si>
    <t>Middle Schools  (National and Public)(Cont'd)</t>
    <phoneticPr fontId="12" type="noConversion"/>
  </si>
  <si>
    <r>
      <t>단위 : 개, 명, ㎡</t>
    </r>
    <r>
      <rPr>
        <sz val="10"/>
        <rFont val="Times New Roman"/>
        <family val="1"/>
      </rPr>
      <t/>
    </r>
    <phoneticPr fontId="9" type="noConversion"/>
  </si>
  <si>
    <t xml:space="preserve">학  생  수 </t>
  </si>
  <si>
    <t>졸업자 현황</t>
    <phoneticPr fontId="12" type="noConversion"/>
  </si>
  <si>
    <t xml:space="preserve">입학자
Entrance </t>
    <phoneticPr fontId="12" type="noConversion"/>
  </si>
  <si>
    <t>보통 교실수</t>
    <phoneticPr fontId="12" type="noConversion"/>
  </si>
  <si>
    <t>남</t>
    <phoneticPr fontId="12" type="noConversion"/>
  </si>
  <si>
    <t>졸업자수</t>
    <phoneticPr fontId="12" type="noConversion"/>
  </si>
  <si>
    <t>진학자수
Entrants to
higher school</t>
    <phoneticPr fontId="12" type="noConversion"/>
  </si>
  <si>
    <t xml:space="preserve">School </t>
  </si>
  <si>
    <t xml:space="preserve">Building </t>
    <phoneticPr fontId="12" type="noConversion"/>
  </si>
  <si>
    <t>Schools</t>
    <phoneticPr fontId="12" type="noConversion"/>
  </si>
  <si>
    <t>Class
rooms</t>
    <phoneticPr fontId="12" type="noConversion"/>
  </si>
  <si>
    <t>Male</t>
    <phoneticPr fontId="12" type="noConversion"/>
  </si>
  <si>
    <t>areas</t>
    <phoneticPr fontId="12" type="noConversion"/>
  </si>
  <si>
    <t>제 일 중</t>
    <phoneticPr fontId="12" type="noConversion"/>
  </si>
  <si>
    <t>제 일 중</t>
  </si>
  <si>
    <t>유 달 중</t>
  </si>
  <si>
    <t>청 호 중</t>
  </si>
  <si>
    <t>목포여중</t>
  </si>
  <si>
    <t>중앙여중</t>
  </si>
  <si>
    <t xml:space="preserve">항도여중 </t>
    <phoneticPr fontId="12" type="noConversion"/>
  </si>
  <si>
    <t>항도여중</t>
  </si>
  <si>
    <t>하 당 중</t>
    <phoneticPr fontId="12" type="noConversion"/>
  </si>
  <si>
    <t>하당중</t>
  </si>
  <si>
    <t>옥 암 중</t>
    <phoneticPr fontId="12" type="noConversion"/>
  </si>
  <si>
    <t>옥 암 중</t>
  </si>
  <si>
    <t>애향중</t>
    <phoneticPr fontId="12" type="noConversion"/>
  </si>
  <si>
    <t>애향중</t>
  </si>
  <si>
    <t>자료 : 전라남도목포교육지원청</t>
    <phoneticPr fontId="12" type="noConversion"/>
  </si>
  <si>
    <t>5. 중  학  교 (사립)</t>
    <phoneticPr fontId="12" type="noConversion"/>
  </si>
  <si>
    <t>5. 중  학  교 (사립)(속)</t>
    <phoneticPr fontId="12" type="noConversion"/>
  </si>
  <si>
    <t>Middle Schools  (Private)</t>
    <phoneticPr fontId="12" type="noConversion"/>
  </si>
  <si>
    <t>Middle Schools  (Private)(Cont'd)</t>
    <phoneticPr fontId="12" type="noConversion"/>
  </si>
  <si>
    <r>
      <t>단위 : 개, 명,㎡</t>
    </r>
    <r>
      <rPr>
        <sz val="10"/>
        <rFont val="Times New Roman"/>
        <family val="1"/>
      </rPr>
      <t/>
    </r>
    <phoneticPr fontId="9" type="noConversion"/>
  </si>
  <si>
    <t>Unit : Number, Person, ㎡</t>
    <phoneticPr fontId="2" type="noConversion"/>
  </si>
  <si>
    <r>
      <t>단위 : 개, 명, ㎡</t>
    </r>
    <r>
      <rPr>
        <sz val="10"/>
        <rFont val="Times New Roman"/>
        <family val="1"/>
      </rPr>
      <t/>
    </r>
    <phoneticPr fontId="9" type="noConversion"/>
  </si>
  <si>
    <t xml:space="preserve">졸업자 현황 </t>
    <phoneticPr fontId="12" type="noConversion"/>
  </si>
  <si>
    <t xml:space="preserve">입학자
Entrance </t>
    <phoneticPr fontId="12" type="noConversion"/>
  </si>
  <si>
    <t>교지면적</t>
    <phoneticPr fontId="12" type="noConversion"/>
  </si>
  <si>
    <t>건물면적</t>
    <phoneticPr fontId="12" type="noConversion"/>
  </si>
  <si>
    <t>보통 교실수</t>
    <phoneticPr fontId="12" type="noConversion"/>
  </si>
  <si>
    <t>학교별</t>
    <phoneticPr fontId="12" type="noConversion"/>
  </si>
  <si>
    <t>Number</t>
    <phoneticPr fontId="12" type="noConversion"/>
  </si>
  <si>
    <t>Graduation</t>
  </si>
  <si>
    <t>Year &amp;</t>
    <phoneticPr fontId="12" type="noConversion"/>
  </si>
  <si>
    <t>of</t>
    <phoneticPr fontId="12" type="noConversion"/>
  </si>
  <si>
    <t>남</t>
    <phoneticPr fontId="12" type="noConversion"/>
  </si>
  <si>
    <t>졸업자</t>
    <phoneticPr fontId="12" type="noConversion"/>
  </si>
  <si>
    <r>
      <t xml:space="preserve">진학자수
</t>
    </r>
    <r>
      <rPr>
        <sz val="10"/>
        <rFont val="맑은 고딕"/>
        <family val="3"/>
        <charset val="129"/>
        <scheme val="major"/>
      </rPr>
      <t>Entrants to
higher school</t>
    </r>
    <phoneticPr fontId="12" type="noConversion"/>
  </si>
  <si>
    <t>Building</t>
    <phoneticPr fontId="12" type="noConversion"/>
  </si>
  <si>
    <t>Classrooms</t>
    <phoneticPr fontId="12" type="noConversion"/>
  </si>
  <si>
    <t>School</t>
    <phoneticPr fontId="12" type="noConversion"/>
  </si>
  <si>
    <t>Schools</t>
    <phoneticPr fontId="12" type="noConversion"/>
  </si>
  <si>
    <t>Class
rooms</t>
    <phoneticPr fontId="12" type="noConversion"/>
  </si>
  <si>
    <t>Male</t>
    <phoneticPr fontId="12" type="noConversion"/>
  </si>
  <si>
    <t>Graduation</t>
    <phoneticPr fontId="12" type="noConversion"/>
  </si>
  <si>
    <t>land area</t>
    <phoneticPr fontId="12" type="noConversion"/>
  </si>
  <si>
    <t>areas</t>
    <phoneticPr fontId="12" type="noConversion"/>
  </si>
  <si>
    <t>문 태 중</t>
  </si>
  <si>
    <t>홍 일 중</t>
  </si>
  <si>
    <t>영 흥 중</t>
  </si>
  <si>
    <t>덕 인 중</t>
  </si>
  <si>
    <t>정명여중</t>
  </si>
  <si>
    <t>혜인여중</t>
  </si>
  <si>
    <t>영 화 중</t>
  </si>
  <si>
    <t>6. 일반계 고등학교 (국 · 공립)</t>
    <phoneticPr fontId="12" type="noConversion"/>
  </si>
  <si>
    <t>6. 일반계 고등학교 (국 · 공립)(속)</t>
    <phoneticPr fontId="12" type="noConversion"/>
  </si>
  <si>
    <t>General High Schools (National and Public)</t>
    <phoneticPr fontId="12" type="noConversion"/>
  </si>
  <si>
    <t>General High Schools (National and Public)(Cont'd)</t>
    <phoneticPr fontId="12" type="noConversion"/>
  </si>
  <si>
    <t>졸업자 현황
Graduation</t>
    <phoneticPr fontId="12" type="noConversion"/>
  </si>
  <si>
    <t>입학자현황
Entrance</t>
    <phoneticPr fontId="12" type="noConversion"/>
  </si>
  <si>
    <t>보통 교실
Classrooms</t>
    <phoneticPr fontId="12" type="noConversion"/>
  </si>
  <si>
    <t>진학자수
Entrants to
higher school</t>
    <phoneticPr fontId="12" type="noConversion"/>
  </si>
  <si>
    <t>입학정원
Admission
quota</t>
    <phoneticPr fontId="12" type="noConversion"/>
  </si>
  <si>
    <t xml:space="preserve">
입학자
Entrants
</t>
    <phoneticPr fontId="12" type="noConversion"/>
  </si>
  <si>
    <t xml:space="preserve">Building </t>
    <phoneticPr fontId="12" type="noConversion"/>
  </si>
  <si>
    <t>Graduates</t>
  </si>
  <si>
    <t>목포여고</t>
  </si>
  <si>
    <t>목   상   고</t>
  </si>
  <si>
    <t>자료 : 전라남도교육청</t>
  </si>
  <si>
    <t>7. 일반계 고등학교 (사립)</t>
    <phoneticPr fontId="12" type="noConversion"/>
  </si>
  <si>
    <t>7. 일반계 고등학교 (사립)(속)</t>
    <phoneticPr fontId="12" type="noConversion"/>
  </si>
  <si>
    <t>General High Schools (Private)</t>
    <phoneticPr fontId="12" type="noConversion"/>
  </si>
  <si>
    <t>General High Schools (Private)(Cont'd)</t>
    <phoneticPr fontId="12" type="noConversion"/>
  </si>
  <si>
    <t>Unit : Number, Person,㎡</t>
    <phoneticPr fontId="2" type="noConversion"/>
  </si>
  <si>
    <t>졸업자 현황</t>
  </si>
  <si>
    <t>입학자 현황</t>
    <phoneticPr fontId="12" type="noConversion"/>
  </si>
  <si>
    <t>보통 교실
Classrooms</t>
    <phoneticPr fontId="12" type="noConversion"/>
  </si>
  <si>
    <t>Entrance</t>
    <phoneticPr fontId="12" type="noConversion"/>
  </si>
  <si>
    <t>입학자
Entrants</t>
    <phoneticPr fontId="12" type="noConversion"/>
  </si>
  <si>
    <t>문 태 고</t>
  </si>
  <si>
    <t>홍 일 고</t>
  </si>
  <si>
    <t>영 흥 고</t>
  </si>
  <si>
    <t>덕 인 고</t>
  </si>
  <si>
    <t>마리아회고</t>
  </si>
  <si>
    <t>정명여고</t>
  </si>
  <si>
    <t>혜인여고</t>
  </si>
  <si>
    <t>자료 : 전라남도교육청,「전남교육통계연보」</t>
    <phoneticPr fontId="12" type="noConversion"/>
  </si>
  <si>
    <t>8. 특 성 화 고 등 학 교 (국 · 공립)</t>
    <phoneticPr fontId="2" type="noConversion"/>
  </si>
  <si>
    <t>8. 특 성 화 고 등 학 교 (국 · 공립)(속)</t>
    <phoneticPr fontId="2" type="noConversion"/>
  </si>
  <si>
    <t>Unit : Number, Person, ㎡</t>
    <phoneticPr fontId="12" type="noConversion"/>
  </si>
  <si>
    <t>학   교   수</t>
    <phoneticPr fontId="12" type="noConversion"/>
  </si>
  <si>
    <t>입학자현황</t>
  </si>
  <si>
    <t>보통 교실
Classrooms</t>
    <phoneticPr fontId="12" type="noConversion"/>
  </si>
  <si>
    <t>Number of schools</t>
    <phoneticPr fontId="12" type="noConversion"/>
  </si>
  <si>
    <t>Entrance</t>
    <phoneticPr fontId="12" type="noConversion"/>
  </si>
  <si>
    <t>주 간</t>
  </si>
  <si>
    <t>주·야간</t>
    <phoneticPr fontId="12" type="noConversion"/>
  </si>
  <si>
    <t>졸업자수</t>
    <phoneticPr fontId="12" type="noConversion"/>
  </si>
  <si>
    <t>입학정원
Admission
quota</t>
    <phoneticPr fontId="12" type="noConversion"/>
  </si>
  <si>
    <t>입학자
Entrants</t>
    <phoneticPr fontId="12" type="noConversion"/>
  </si>
  <si>
    <t>Day
time</t>
    <phoneticPr fontId="12" type="noConversion"/>
  </si>
  <si>
    <t>Day and
evening</t>
    <phoneticPr fontId="12" type="noConversion"/>
  </si>
  <si>
    <t>of
Classrooms</t>
    <phoneticPr fontId="12" type="noConversion"/>
  </si>
  <si>
    <t>-</t>
    <phoneticPr fontId="12" type="noConversion"/>
  </si>
  <si>
    <t>9. 특 성 화 고 등 학 교 (사립)</t>
    <phoneticPr fontId="2" type="noConversion"/>
  </si>
  <si>
    <t>9. 특 성 화 고 등 학 교 (사립)(속)</t>
    <phoneticPr fontId="2" type="noConversion"/>
  </si>
  <si>
    <r>
      <t xml:space="preserve">입학정원
</t>
    </r>
    <r>
      <rPr>
        <sz val="9"/>
        <rFont val="맑은 고딕"/>
        <family val="3"/>
        <charset val="129"/>
        <scheme val="minor"/>
      </rPr>
      <t>Admission
quota</t>
    </r>
    <phoneticPr fontId="12" type="noConversion"/>
  </si>
  <si>
    <t>목포성신고</t>
    <phoneticPr fontId="12" type="noConversion"/>
  </si>
  <si>
    <t>목포성신고</t>
  </si>
  <si>
    <t>목포여상고</t>
    <phoneticPr fontId="12" type="noConversion"/>
  </si>
  <si>
    <t>목포여상고</t>
  </si>
  <si>
    <t>목포중앙고</t>
    <phoneticPr fontId="12" type="noConversion"/>
  </si>
  <si>
    <t>목포중앙고</t>
  </si>
  <si>
    <t>목포
고등학교</t>
    <phoneticPr fontId="13" type="noConversion"/>
  </si>
  <si>
    <t>목포
고등학교</t>
    <phoneticPr fontId="20" type="noConversion"/>
  </si>
  <si>
    <t>연    별</t>
  </si>
  <si>
    <t>단  과</t>
  </si>
  <si>
    <t>학     생     수</t>
  </si>
  <si>
    <t>교지</t>
  </si>
  <si>
    <t>건물</t>
  </si>
  <si>
    <t>대 학 별</t>
  </si>
  <si>
    <t>대학수</t>
  </si>
  <si>
    <t>면적</t>
  </si>
  <si>
    <t>입학</t>
  </si>
  <si>
    <t>Building</t>
    <phoneticPr fontId="14" type="noConversion"/>
  </si>
  <si>
    <t>Entrants</t>
  </si>
  <si>
    <t>land
area</t>
    <phoneticPr fontId="14" type="noConversion"/>
  </si>
  <si>
    <t>area</t>
    <phoneticPr fontId="14" type="noConversion"/>
  </si>
  <si>
    <t>석사과정학생수</t>
  </si>
  <si>
    <t>박사과정학생수</t>
  </si>
  <si>
    <t>교 원 수</t>
  </si>
  <si>
    <t xml:space="preserve"> Programs</t>
  </si>
  <si>
    <t>석사</t>
  </si>
  <si>
    <t>박사</t>
  </si>
  <si>
    <t>석사과정</t>
  </si>
  <si>
    <t>박사과정</t>
  </si>
  <si>
    <t>지원자</t>
  </si>
  <si>
    <t>입학자</t>
  </si>
  <si>
    <t>Master's</t>
  </si>
  <si>
    <t>Doctor's</t>
  </si>
  <si>
    <t>Graduate Schools</t>
  </si>
  <si>
    <t>Applicants</t>
  </si>
  <si>
    <t>-</t>
    <phoneticPr fontId="2" type="noConversion"/>
  </si>
  <si>
    <t>Other Schools</t>
    <phoneticPr fontId="14" type="noConversion"/>
  </si>
  <si>
    <t>Other  Schools (Cont'd)</t>
    <phoneticPr fontId="14" type="noConversion"/>
  </si>
  <si>
    <t>단위 : 개, 명, ㎡</t>
    <phoneticPr fontId="14" type="noConversion"/>
  </si>
  <si>
    <t>연   별</t>
    <phoneticPr fontId="14" type="noConversion"/>
  </si>
  <si>
    <t>학교수</t>
    <phoneticPr fontId="14" type="noConversion"/>
  </si>
  <si>
    <t>학급수</t>
    <phoneticPr fontId="14" type="noConversion"/>
  </si>
  <si>
    <t>학   생   수</t>
  </si>
  <si>
    <t xml:space="preserve">
입학자
Entrants
</t>
    <phoneticPr fontId="12" type="noConversion"/>
  </si>
  <si>
    <t>교지</t>
    <phoneticPr fontId="14" type="noConversion"/>
  </si>
  <si>
    <t>학 교 별</t>
    <phoneticPr fontId="14" type="noConversion"/>
  </si>
  <si>
    <t>진학자
Entrants to
higher school</t>
    <phoneticPr fontId="12" type="noConversion"/>
  </si>
  <si>
    <t>Schools</t>
    <phoneticPr fontId="14" type="noConversion"/>
  </si>
  <si>
    <t>Classes</t>
  </si>
  <si>
    <t>고등기술학교</t>
  </si>
  <si>
    <t>고등공민학교</t>
  </si>
  <si>
    <t>방송통신
고등학교</t>
    <phoneticPr fontId="14" type="noConversion"/>
  </si>
  <si>
    <t>산업체
특별학급</t>
    <phoneticPr fontId="14" type="noConversion"/>
  </si>
  <si>
    <t>특 수 학 교
(목포인성학교)</t>
    <phoneticPr fontId="14" type="noConversion"/>
  </si>
  <si>
    <t>특 수 학 교
(목포인성학교)</t>
    <phoneticPr fontId="14" type="noConversion"/>
  </si>
  <si>
    <t>기타</t>
    <phoneticPr fontId="14" type="noConversion"/>
  </si>
  <si>
    <t xml:space="preserve">자료 :  전라남도교육청  </t>
    <phoneticPr fontId="14" type="noConversion"/>
  </si>
  <si>
    <t>15. 적    령    아    동    취    학</t>
    <phoneticPr fontId="14" type="noConversion"/>
  </si>
  <si>
    <t>Enrollment of Children at The Right Age for Compulsory Education</t>
    <phoneticPr fontId="14" type="noConversion"/>
  </si>
  <si>
    <t>단위 : 명,  %</t>
  </si>
  <si>
    <t>Unit : Person, %</t>
    <phoneticPr fontId="14" type="noConversion"/>
  </si>
  <si>
    <t>연  별</t>
    <phoneticPr fontId="14" type="noConversion"/>
  </si>
  <si>
    <t xml:space="preserve">취 학 대 상 자  </t>
    <phoneticPr fontId="2" type="noConversion"/>
  </si>
  <si>
    <t>취    학    자 1)</t>
    <phoneticPr fontId="14" type="noConversion"/>
  </si>
  <si>
    <t>취  학  률</t>
  </si>
  <si>
    <t>Target children</t>
    <phoneticPr fontId="14" type="noConversion"/>
  </si>
  <si>
    <t>Enrollments of children</t>
    <phoneticPr fontId="14" type="noConversion"/>
  </si>
  <si>
    <t>적 령 아 동</t>
    <phoneticPr fontId="2" type="noConversion"/>
  </si>
  <si>
    <t>유예및 
과령아</t>
    <phoneticPr fontId="14" type="noConversion"/>
  </si>
  <si>
    <t>조기입학
신청자</t>
    <phoneticPr fontId="14" type="noConversion"/>
  </si>
  <si>
    <t>계</t>
    <phoneticPr fontId="14" type="noConversion"/>
  </si>
  <si>
    <t>조기
입학자</t>
    <phoneticPr fontId="14" type="noConversion"/>
  </si>
  <si>
    <t>기 타</t>
    <phoneticPr fontId="14" type="noConversion"/>
  </si>
  <si>
    <t>Percentage</t>
    <phoneticPr fontId="14" type="noConversion"/>
  </si>
  <si>
    <t>Year</t>
    <phoneticPr fontId="14" type="noConversion"/>
  </si>
  <si>
    <t>Children at the
right age</t>
    <phoneticPr fontId="14" type="noConversion"/>
  </si>
  <si>
    <t>Overagechildren</t>
    <phoneticPr fontId="14" type="noConversion"/>
  </si>
  <si>
    <t>Children under
the schooling
age</t>
    <phoneticPr fontId="14" type="noConversion"/>
  </si>
  <si>
    <t>Other</t>
    <phoneticPr fontId="14" type="noConversion"/>
  </si>
  <si>
    <t>of
enrollment</t>
    <phoneticPr fontId="14" type="noConversion"/>
  </si>
  <si>
    <t>-</t>
    <phoneticPr fontId="14" type="noConversion"/>
  </si>
  <si>
    <t xml:space="preserve">주 : 1) 2009년부터 조사 개시   </t>
    <phoneticPr fontId="14" type="noConversion"/>
  </si>
  <si>
    <t>16. 사설학원 및 독서실</t>
    <phoneticPr fontId="14" type="noConversion"/>
  </si>
  <si>
    <t>Private Institute and Reading Room</t>
    <phoneticPr fontId="14" type="noConversion"/>
  </si>
  <si>
    <t>단위 : 명</t>
  </si>
  <si>
    <t>사  설  학  원   Private Institute</t>
  </si>
  <si>
    <t>학 원 수  Number of institutions</t>
    <phoneticPr fontId="61" type="noConversion"/>
  </si>
  <si>
    <t>연  별</t>
    <phoneticPr fontId="14" type="noConversion"/>
  </si>
  <si>
    <t xml:space="preserve">학교교과 교습학원 
Tutoring school curriculum </t>
    <phoneticPr fontId="61" type="noConversion"/>
  </si>
  <si>
    <t>평생직업 교육학원 
Continuing Education</t>
    <phoneticPr fontId="61" type="noConversion"/>
  </si>
  <si>
    <t>입시
검정
및보습
Admission &amp; Supplemental course</t>
    <phoneticPr fontId="61" type="noConversion"/>
  </si>
  <si>
    <t>예능
Arts</t>
    <phoneticPr fontId="61" type="noConversion"/>
  </si>
  <si>
    <t>특수
교육
Special</t>
    <phoneticPr fontId="61" type="noConversion"/>
  </si>
  <si>
    <t>기타
Others</t>
    <phoneticPr fontId="61" type="noConversion"/>
  </si>
  <si>
    <t>직업
기술
Occupational skills</t>
    <phoneticPr fontId="61" type="noConversion"/>
  </si>
  <si>
    <t>기예
Crafts</t>
    <phoneticPr fontId="61" type="noConversion"/>
  </si>
  <si>
    <t xml:space="preserve">
종합
</t>
    <phoneticPr fontId="14" type="noConversion"/>
  </si>
  <si>
    <t>Year</t>
    <phoneticPr fontId="14" type="noConversion"/>
  </si>
  <si>
    <t>수강자수 Attendants</t>
    <phoneticPr fontId="61" type="noConversion"/>
  </si>
  <si>
    <t>이수자수
Course completed</t>
    <phoneticPr fontId="61" type="noConversion"/>
  </si>
  <si>
    <t>여</t>
    <phoneticPr fontId="61" type="noConversion"/>
  </si>
  <si>
    <t>17. 공  공  도  서  관</t>
    <phoneticPr fontId="13" type="noConversion"/>
  </si>
  <si>
    <t>Public Libraries</t>
    <phoneticPr fontId="13" type="noConversion"/>
  </si>
  <si>
    <t>단위 : 개, 명, 권, 천원</t>
    <phoneticPr fontId="13" type="noConversion"/>
  </si>
  <si>
    <t>Unit : Number, Person, Volume, 1000won</t>
    <phoneticPr fontId="13" type="noConversion"/>
  </si>
  <si>
    <t>도서관수</t>
  </si>
  <si>
    <t>좌석수</t>
    <phoneticPr fontId="13" type="noConversion"/>
  </si>
  <si>
    <t>자료수</t>
    <phoneticPr fontId="13" type="noConversion"/>
  </si>
  <si>
    <t>연  간</t>
    <phoneticPr fontId="13" type="noConversion"/>
  </si>
  <si>
    <t>직원수</t>
    <phoneticPr fontId="13" type="noConversion"/>
  </si>
  <si>
    <t>예  산</t>
    <phoneticPr fontId="13" type="noConversion"/>
  </si>
  <si>
    <t>이용자수</t>
    <phoneticPr fontId="13" type="noConversion"/>
  </si>
  <si>
    <t>열람책수</t>
    <phoneticPr fontId="13" type="noConversion"/>
  </si>
  <si>
    <t>대여책수</t>
    <phoneticPr fontId="13" type="noConversion"/>
  </si>
  <si>
    <t>Number of</t>
    <phoneticPr fontId="13" type="noConversion"/>
  </si>
  <si>
    <t>도서</t>
    <phoneticPr fontId="13" type="noConversion"/>
  </si>
  <si>
    <t>비도서</t>
    <phoneticPr fontId="13" type="noConversion"/>
  </si>
  <si>
    <t>연속
간행물(종)</t>
    <phoneticPr fontId="13" type="noConversion"/>
  </si>
  <si>
    <t>Annual</t>
    <phoneticPr fontId="13" type="noConversion"/>
  </si>
  <si>
    <t>Year</t>
    <phoneticPr fontId="13" type="noConversion"/>
  </si>
  <si>
    <t xml:space="preserve"> libraries</t>
    <phoneticPr fontId="13" type="noConversion"/>
  </si>
  <si>
    <t>Seats</t>
  </si>
  <si>
    <t>Book</t>
    <phoneticPr fontId="13" type="noConversion"/>
  </si>
  <si>
    <t>Non-book</t>
    <phoneticPr fontId="13" type="noConversion"/>
  </si>
  <si>
    <t>users</t>
    <phoneticPr fontId="13" type="noConversion"/>
  </si>
  <si>
    <t>reading books</t>
    <phoneticPr fontId="13" type="noConversion"/>
  </si>
  <si>
    <t>books lent</t>
    <phoneticPr fontId="13" type="noConversion"/>
  </si>
  <si>
    <t>Staffs</t>
    <phoneticPr fontId="13" type="noConversion"/>
  </si>
  <si>
    <t>Budget</t>
  </si>
  <si>
    <t>공  연  시  설</t>
    <phoneticPr fontId="2" type="noConversion"/>
  </si>
  <si>
    <t>공공공연장</t>
    <phoneticPr fontId="67" type="noConversion"/>
  </si>
  <si>
    <t>영화상영관</t>
    <phoneticPr fontId="67" type="noConversion"/>
  </si>
  <si>
    <t>미  술  관</t>
  </si>
  <si>
    <t>화      랑</t>
  </si>
  <si>
    <t>Year</t>
    <phoneticPr fontId="67" type="noConversion"/>
  </si>
  <si>
    <t>스크린수
No.of screens</t>
    <phoneticPr fontId="67" type="noConversion"/>
  </si>
  <si>
    <t>Gallery</t>
    <phoneticPr fontId="67" type="noConversion"/>
  </si>
  <si>
    <t>-</t>
    <phoneticPr fontId="67" type="noConversion"/>
  </si>
  <si>
    <t>지역문화복지시설</t>
  </si>
  <si>
    <t>Local culture and welfare facilities</t>
    <phoneticPr fontId="67" type="noConversion"/>
  </si>
  <si>
    <t>시·구민회관</t>
  </si>
  <si>
    <t>복지회관</t>
  </si>
  <si>
    <t>문 화 원</t>
  </si>
  <si>
    <t>국 악 원</t>
  </si>
  <si>
    <t>전수회관</t>
  </si>
  <si>
    <t>22. 체     육     시     설</t>
    <phoneticPr fontId="67" type="noConversion"/>
  </si>
  <si>
    <t>22. 체      육      시      설 (속)</t>
    <phoneticPr fontId="67" type="noConversion"/>
  </si>
  <si>
    <t>Public Sports Facilities</t>
    <phoneticPr fontId="67" type="noConversion"/>
  </si>
  <si>
    <t>Public Sports Facilities(Cont'd)</t>
    <phoneticPr fontId="67" type="noConversion"/>
  </si>
  <si>
    <t>단위 : 개소, ㎡</t>
  </si>
  <si>
    <t xml:space="preserve">Unit : Place, ㎡ </t>
    <phoneticPr fontId="67" type="noConversion"/>
  </si>
  <si>
    <t>공 공 체 육 시 설   Public sports facilities</t>
  </si>
  <si>
    <t>신 고 체 육 시 설       Reported sports facilities</t>
  </si>
  <si>
    <t>연   별</t>
    <phoneticPr fontId="67" type="noConversion"/>
  </si>
  <si>
    <t>육상경기장</t>
    <phoneticPr fontId="67" type="noConversion"/>
  </si>
  <si>
    <t>축구장</t>
    <phoneticPr fontId="67" type="noConversion"/>
  </si>
  <si>
    <t>하키장</t>
    <phoneticPr fontId="67" type="noConversion"/>
  </si>
  <si>
    <t>야구장</t>
  </si>
  <si>
    <t>싸이클경기장</t>
    <phoneticPr fontId="2" type="noConversion"/>
  </si>
  <si>
    <t>테니스장</t>
  </si>
  <si>
    <t>씨름장</t>
    <phoneticPr fontId="2" type="noConversion"/>
  </si>
  <si>
    <t>간이운동장</t>
    <phoneticPr fontId="2" type="noConversion"/>
  </si>
  <si>
    <t>체육관</t>
    <phoneticPr fontId="67" type="noConversion"/>
  </si>
  <si>
    <t>요트장</t>
  </si>
  <si>
    <t>조정장</t>
  </si>
  <si>
    <t>카누장</t>
  </si>
  <si>
    <t>빙상장</t>
  </si>
  <si>
    <t>승마장</t>
    <phoneticPr fontId="67" type="noConversion"/>
  </si>
  <si>
    <t>종합체육시설</t>
    <phoneticPr fontId="67" type="noConversion"/>
  </si>
  <si>
    <t>수영장</t>
    <phoneticPr fontId="67" type="noConversion"/>
  </si>
  <si>
    <t>체육도장</t>
    <phoneticPr fontId="67" type="noConversion"/>
  </si>
  <si>
    <t>골프연습장</t>
    <phoneticPr fontId="67" type="noConversion"/>
  </si>
  <si>
    <t>Football</t>
  </si>
  <si>
    <t>hockey</t>
  </si>
  <si>
    <t>baseball</t>
    <phoneticPr fontId="2" type="noConversion"/>
  </si>
  <si>
    <t>Cycle</t>
  </si>
  <si>
    <t>tennis</t>
    <phoneticPr fontId="2" type="noConversion"/>
  </si>
  <si>
    <t>Ssireum</t>
    <phoneticPr fontId="2" type="noConversion"/>
  </si>
  <si>
    <t>(동네</t>
    <phoneticPr fontId="2" type="noConversion"/>
  </si>
  <si>
    <t>구기체육관</t>
    <phoneticPr fontId="2" type="noConversion"/>
  </si>
  <si>
    <t xml:space="preserve">Canoe-ing </t>
  </si>
  <si>
    <t>Equestrian</t>
    <phoneticPr fontId="67" type="noConversion"/>
  </si>
  <si>
    <t>Sports</t>
    <phoneticPr fontId="67" type="noConversion"/>
  </si>
  <si>
    <t>Swimming</t>
    <phoneticPr fontId="67" type="noConversion"/>
  </si>
  <si>
    <t>Exercise</t>
  </si>
  <si>
    <t>Golf</t>
    <phoneticPr fontId="67" type="noConversion"/>
  </si>
  <si>
    <t>Stadum</t>
    <phoneticPr fontId="2" type="noConversion"/>
  </si>
  <si>
    <t>field</t>
    <phoneticPr fontId="2" type="noConversion"/>
  </si>
  <si>
    <t xml:space="preserve"> ground</t>
    <phoneticPr fontId="2" type="noConversion"/>
  </si>
  <si>
    <t xml:space="preserve"> field</t>
    <phoneticPr fontId="2" type="noConversion"/>
  </si>
  <si>
    <t>court</t>
  </si>
  <si>
    <t>field</t>
  </si>
  <si>
    <t>체육시설)</t>
    <phoneticPr fontId="2" type="noConversion"/>
  </si>
  <si>
    <t xml:space="preserve">Ball game </t>
  </si>
  <si>
    <t>Marina</t>
  </si>
  <si>
    <t>Regatta</t>
  </si>
  <si>
    <t>center</t>
  </si>
  <si>
    <t>Ice rink</t>
  </si>
  <si>
    <t>field</t>
    <phoneticPr fontId="67" type="noConversion"/>
  </si>
  <si>
    <t>complex</t>
    <phoneticPr fontId="67" type="noConversion"/>
  </si>
  <si>
    <t>Pools</t>
    <phoneticPr fontId="67" type="noConversion"/>
  </si>
  <si>
    <t>hall</t>
  </si>
  <si>
    <t>practice range</t>
    <phoneticPr fontId="67" type="noConversion"/>
  </si>
  <si>
    <t xml:space="preserve"> 등록체육시설 Registered sports facilities</t>
    <phoneticPr fontId="2" type="noConversion"/>
  </si>
  <si>
    <t>연   별</t>
    <phoneticPr fontId="67" type="noConversion"/>
  </si>
  <si>
    <t>체육관</t>
    <phoneticPr fontId="67" type="noConversion"/>
  </si>
  <si>
    <t>전천후</t>
    <phoneticPr fontId="2" type="noConversion"/>
  </si>
  <si>
    <t>수영장</t>
    <phoneticPr fontId="2" type="noConversion"/>
  </si>
  <si>
    <t>국궁장</t>
  </si>
  <si>
    <t>골프연습장</t>
    <phoneticPr fontId="67" type="noConversion"/>
  </si>
  <si>
    <t>조정카누장</t>
    <phoneticPr fontId="67" type="noConversion"/>
  </si>
  <si>
    <t>체력단련장</t>
    <phoneticPr fontId="67" type="noConversion"/>
  </si>
  <si>
    <t>당구장</t>
    <phoneticPr fontId="67" type="noConversion"/>
  </si>
  <si>
    <t>썰매장</t>
    <phoneticPr fontId="67" type="noConversion"/>
  </si>
  <si>
    <t>무도장</t>
    <phoneticPr fontId="67" type="noConversion"/>
  </si>
  <si>
    <t>무도학원</t>
    <phoneticPr fontId="67" type="noConversion"/>
  </si>
  <si>
    <t>골프장</t>
  </si>
  <si>
    <t>스키장</t>
  </si>
  <si>
    <t>자동차경주장</t>
    <phoneticPr fontId="2" type="noConversion"/>
  </si>
  <si>
    <t>투기체육관</t>
    <phoneticPr fontId="2" type="noConversion"/>
  </si>
  <si>
    <t>생활체육관</t>
    <phoneticPr fontId="67" type="noConversion"/>
  </si>
  <si>
    <t>게이트볼장</t>
    <phoneticPr fontId="2" type="noConversion"/>
  </si>
  <si>
    <t>Swimming</t>
    <phoneticPr fontId="2" type="noConversion"/>
  </si>
  <si>
    <t>archery</t>
  </si>
  <si>
    <t>Golf practice</t>
  </si>
  <si>
    <t>Physical training</t>
  </si>
  <si>
    <t>Billiard</t>
    <phoneticPr fontId="67" type="noConversion"/>
  </si>
  <si>
    <t>Area for</t>
    <phoneticPr fontId="67" type="noConversion"/>
  </si>
  <si>
    <t>Ball</t>
    <phoneticPr fontId="67" type="noConversion"/>
  </si>
  <si>
    <t>Ballroom</t>
    <phoneticPr fontId="67" type="noConversion"/>
  </si>
  <si>
    <t>Golf</t>
  </si>
  <si>
    <t xml:space="preserve">Ski </t>
  </si>
  <si>
    <t>Car racing</t>
  </si>
  <si>
    <t>match</t>
  </si>
  <si>
    <t>Sport for all</t>
    <phoneticPr fontId="2" type="noConversion"/>
  </si>
  <si>
    <t>Pools</t>
  </si>
  <si>
    <t>range</t>
  </si>
  <si>
    <t>center</t>
    <phoneticPr fontId="67" type="noConversion"/>
  </si>
  <si>
    <t>room</t>
    <phoneticPr fontId="67" type="noConversion"/>
  </si>
  <si>
    <t>sledding</t>
    <phoneticPr fontId="67" type="noConversion"/>
  </si>
  <si>
    <t>Dancing school</t>
    <phoneticPr fontId="67" type="noConversion"/>
  </si>
  <si>
    <t>course</t>
  </si>
  <si>
    <t>ground</t>
  </si>
  <si>
    <t>track</t>
  </si>
  <si>
    <r>
      <t>자료 : 교육체육과, 체육시설관리과,</t>
    </r>
    <r>
      <rPr>
        <sz val="9"/>
        <color rgb="FFFF0000"/>
        <rFont val="맑은 고딕"/>
        <family val="3"/>
        <charset val="129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해양항만과</t>
    </r>
    <phoneticPr fontId="2" type="noConversion"/>
  </si>
  <si>
    <t>23. 시 립 운 동 장</t>
    <phoneticPr fontId="2" type="noConversion"/>
  </si>
  <si>
    <t>Municipal stadiums</t>
    <phoneticPr fontId="2" type="noConversion"/>
  </si>
  <si>
    <t>단위 : ㎡, 명</t>
    <phoneticPr fontId="2" type="noConversion"/>
  </si>
  <si>
    <t>Unit : ㎡, Person</t>
    <phoneticPr fontId="2" type="noConversion"/>
  </si>
  <si>
    <t>연 별
운동장별</t>
    <phoneticPr fontId="2" type="noConversion"/>
  </si>
  <si>
    <t>연     면     적 (㎡)
Gross coverage</t>
    <phoneticPr fontId="2" type="noConversion"/>
  </si>
  <si>
    <t>수 용 인 원</t>
    <phoneticPr fontId="2" type="noConversion"/>
  </si>
  <si>
    <t>관람연인원</t>
    <phoneticPr fontId="2" type="noConversion"/>
  </si>
  <si>
    <t>(명)</t>
    <phoneticPr fontId="2" type="noConversion"/>
  </si>
  <si>
    <t>휠  드</t>
    <phoneticPr fontId="2" type="noConversion"/>
  </si>
  <si>
    <t>스탠드 및 기타</t>
    <phoneticPr fontId="2" type="noConversion"/>
  </si>
  <si>
    <t>Annual</t>
    <phoneticPr fontId="2" type="noConversion"/>
  </si>
  <si>
    <t>Fields</t>
    <phoneticPr fontId="2" type="noConversion"/>
  </si>
  <si>
    <t>Stand and Other</t>
    <phoneticPr fontId="2" type="noConversion"/>
  </si>
  <si>
    <t>Capacity</t>
    <phoneticPr fontId="2" type="noConversion"/>
  </si>
  <si>
    <t>Persons admitted</t>
    <phoneticPr fontId="2" type="noConversion"/>
  </si>
  <si>
    <t>2012
유   달
경기장</t>
    <phoneticPr fontId="2" type="noConversion"/>
  </si>
  <si>
    <t>2013
유   달
경기장</t>
    <phoneticPr fontId="2" type="noConversion"/>
  </si>
  <si>
    <t>2014
유   달
경기장</t>
    <phoneticPr fontId="2" type="noConversion"/>
  </si>
  <si>
    <t>2015
유   달
경기장</t>
    <phoneticPr fontId="2" type="noConversion"/>
  </si>
  <si>
    <t>2016
유   달
경기장</t>
    <phoneticPr fontId="2" type="noConversion"/>
  </si>
  <si>
    <t>2017
유   달
경기장</t>
    <phoneticPr fontId="2" type="noConversion"/>
  </si>
  <si>
    <t>자료 : 체육시설관리과</t>
    <phoneticPr fontId="2" type="noConversion"/>
  </si>
  <si>
    <t>24. 청 소 년 수 련 시 설</t>
    <phoneticPr fontId="2" type="noConversion"/>
  </si>
  <si>
    <t>Youth Facilities</t>
    <phoneticPr fontId="2" type="noConversion"/>
  </si>
  <si>
    <t>단위 : 개소,㎡</t>
    <phoneticPr fontId="2" type="noConversion"/>
  </si>
  <si>
    <t>Unit : Place, ㎡</t>
    <phoneticPr fontId="2" type="noConversion"/>
  </si>
  <si>
    <t>합          계</t>
    <phoneticPr fontId="2" type="noConversion"/>
  </si>
  <si>
    <t>수련관</t>
    <phoneticPr fontId="2" type="noConversion"/>
  </si>
  <si>
    <t>문화의집</t>
    <phoneticPr fontId="2" type="noConversion"/>
  </si>
  <si>
    <t>연 별</t>
    <phoneticPr fontId="2" type="noConversion"/>
  </si>
  <si>
    <t>Tatal</t>
    <phoneticPr fontId="2" type="noConversion"/>
  </si>
  <si>
    <t>Training institution</t>
    <phoneticPr fontId="2" type="noConversion"/>
  </si>
  <si>
    <t>Cultural house</t>
    <phoneticPr fontId="2" type="noConversion"/>
  </si>
  <si>
    <t>개소</t>
    <phoneticPr fontId="2" type="noConversion"/>
  </si>
  <si>
    <t>면적</t>
    <phoneticPr fontId="2" type="noConversion"/>
  </si>
  <si>
    <t>Year</t>
    <phoneticPr fontId="2" type="noConversion"/>
  </si>
  <si>
    <t>Places</t>
    <phoneticPr fontId="67" type="noConversion"/>
  </si>
  <si>
    <t>Area</t>
    <phoneticPr fontId="2" type="noConversion"/>
  </si>
  <si>
    <t>수련원</t>
    <phoneticPr fontId="2" type="noConversion"/>
  </si>
  <si>
    <t>야영장</t>
    <phoneticPr fontId="2" type="noConversion"/>
  </si>
  <si>
    <t>유스호스텔</t>
    <phoneticPr fontId="2" type="noConversion"/>
  </si>
  <si>
    <t>특화시설</t>
    <phoneticPr fontId="2" type="noConversion"/>
  </si>
  <si>
    <t>Training center</t>
    <phoneticPr fontId="2" type="noConversion"/>
  </si>
  <si>
    <t>Camp</t>
    <phoneticPr fontId="2" type="noConversion"/>
  </si>
  <si>
    <t>Youth hostel</t>
    <phoneticPr fontId="2" type="noConversion"/>
  </si>
  <si>
    <t>Specialized facilities</t>
    <phoneticPr fontId="2" type="noConversion"/>
  </si>
  <si>
    <t>주 : 2008년부터 면적 단위 ㎡ 변경(2007년까지 1000㎡)</t>
    <phoneticPr fontId="2" type="noConversion"/>
  </si>
  <si>
    <t>자료 : 여성가족과</t>
    <phoneticPr fontId="2" type="noConversion"/>
  </si>
  <si>
    <t>18. 박   물   관</t>
    <phoneticPr fontId="13" type="noConversion"/>
  </si>
  <si>
    <t>Museums</t>
    <phoneticPr fontId="2" type="noConversion"/>
  </si>
  <si>
    <t>단위 : 명, 점</t>
  </si>
  <si>
    <t>Unit: Person, Piece</t>
    <phoneticPr fontId="2" type="noConversion"/>
  </si>
  <si>
    <t>입 장 자</t>
    <phoneticPr fontId="2" type="noConversion"/>
  </si>
  <si>
    <t>금  속</t>
  </si>
  <si>
    <t>옥  석</t>
  </si>
  <si>
    <t>토  도</t>
  </si>
  <si>
    <t>골  각</t>
  </si>
  <si>
    <t>박물관별</t>
  </si>
  <si>
    <t>Museums</t>
  </si>
  <si>
    <t>Entrants</t>
    <phoneticPr fontId="13" type="noConversion"/>
  </si>
  <si>
    <t>Mental</t>
    <phoneticPr fontId="13" type="noConversion"/>
  </si>
  <si>
    <t>Gems</t>
  </si>
  <si>
    <t>Pottery</t>
  </si>
  <si>
    <t>Curios</t>
  </si>
  <si>
    <t>자연사박물관</t>
    <phoneticPr fontId="2" type="noConversion"/>
  </si>
  <si>
    <t>목포생활도자박물관</t>
    <phoneticPr fontId="2" type="noConversion"/>
  </si>
  <si>
    <t>연      별</t>
    <phoneticPr fontId="2" type="noConversion"/>
  </si>
  <si>
    <t>목죽초질</t>
    <phoneticPr fontId="2" type="noConversion"/>
  </si>
  <si>
    <t>서화탁본</t>
  </si>
  <si>
    <t>수  석</t>
    <phoneticPr fontId="2" type="noConversion"/>
  </si>
  <si>
    <t>조  각</t>
    <phoneticPr fontId="2" type="noConversion"/>
  </si>
  <si>
    <t>도자기</t>
    <phoneticPr fontId="2" type="noConversion"/>
  </si>
  <si>
    <t>목  물</t>
    <phoneticPr fontId="2" type="noConversion"/>
  </si>
  <si>
    <t>조  개</t>
    <phoneticPr fontId="2" type="noConversion"/>
  </si>
  <si>
    <t>고가구</t>
    <phoneticPr fontId="2" type="noConversion"/>
  </si>
  <si>
    <t>Wooden</t>
  </si>
  <si>
    <t>Pictotial art</t>
    <phoneticPr fontId="13" type="noConversion"/>
  </si>
  <si>
    <t>and bamboo</t>
  </si>
  <si>
    <t>and calligraphy</t>
    <phoneticPr fontId="13" type="noConversion"/>
  </si>
  <si>
    <t>Sculpture</t>
    <phoneticPr fontId="2" type="noConversion"/>
  </si>
  <si>
    <t>Ceramics</t>
    <phoneticPr fontId="2" type="noConversion"/>
  </si>
  <si>
    <t>Shellfish</t>
    <phoneticPr fontId="2" type="noConversion"/>
  </si>
  <si>
    <t>자연사박물관</t>
    <phoneticPr fontId="13" type="noConversion"/>
  </si>
  <si>
    <t>현  자</t>
    <phoneticPr fontId="2" type="noConversion"/>
  </si>
  <si>
    <t>화폐류</t>
    <phoneticPr fontId="2" type="noConversion"/>
  </si>
  <si>
    <t>운  석</t>
    <phoneticPr fontId="2" type="noConversion"/>
  </si>
  <si>
    <t>산  호</t>
    <phoneticPr fontId="2" type="noConversion"/>
  </si>
  <si>
    <t>의  상</t>
  </si>
  <si>
    <t>기  타</t>
  </si>
  <si>
    <t>총  통</t>
    <phoneticPr fontId="2" type="noConversion"/>
  </si>
  <si>
    <t>Meteorite</t>
    <phoneticPr fontId="2" type="noConversion"/>
  </si>
  <si>
    <t>Coral</t>
    <phoneticPr fontId="2" type="noConversion"/>
  </si>
  <si>
    <t>Clothing</t>
    <phoneticPr fontId="13" type="noConversion"/>
  </si>
  <si>
    <t>Other</t>
    <phoneticPr fontId="13" type="noConversion"/>
  </si>
  <si>
    <t>자연사박물관</t>
    <phoneticPr fontId="13" type="noConversion"/>
  </si>
  <si>
    <t>목포생활도자박물관</t>
    <phoneticPr fontId="2" type="noConversion"/>
  </si>
  <si>
    <t>-</t>
    <phoneticPr fontId="2" type="noConversion"/>
  </si>
  <si>
    <t>주 : 2007년까지 목포자연사박물관, 국립해양유물전시관 자료. 2008년부터 생활도자박물관 자료
자료 : 목포자연사박물관</t>
    <phoneticPr fontId="2" type="noConversion"/>
  </si>
  <si>
    <t>25. 공원 및 문화재(사찰) 입장객</t>
    <phoneticPr fontId="12" type="noConversion"/>
  </si>
  <si>
    <t>Visitors to Parks and Cultural Propertise(Buddhist Temple included)</t>
    <phoneticPr fontId="12" type="noConversion"/>
  </si>
  <si>
    <t>단위 : 명</t>
    <phoneticPr fontId="2" type="noConversion"/>
  </si>
  <si>
    <t>Unit : Person</t>
    <phoneticPr fontId="12" type="noConversion"/>
  </si>
  <si>
    <t>연   별</t>
    <phoneticPr fontId="12" type="noConversion"/>
  </si>
  <si>
    <t xml:space="preserve">  공  원(유달산)   Park</t>
    <phoneticPr fontId="12" type="noConversion"/>
  </si>
  <si>
    <t>자 연 사 박 물 관   Museum</t>
    <phoneticPr fontId="12" type="noConversion"/>
  </si>
  <si>
    <t>입 장 객 수  Visitors</t>
    <phoneticPr fontId="12" type="noConversion"/>
  </si>
  <si>
    <t>1일최대
입장객수
Max.
visitors per day</t>
    <phoneticPr fontId="12" type="noConversion"/>
  </si>
  <si>
    <r>
      <t xml:space="preserve">1일최대
입장객수
</t>
    </r>
    <r>
      <rPr>
        <sz val="9"/>
        <rFont val="맑은 고딕"/>
        <family val="3"/>
        <charset val="129"/>
        <scheme val="minor"/>
      </rPr>
      <t>Max.
visitors per day</t>
    </r>
    <phoneticPr fontId="12" type="noConversion"/>
  </si>
  <si>
    <t>어린이
Youth</t>
    <phoneticPr fontId="12" type="noConversion"/>
  </si>
  <si>
    <t>어 른
Adult</t>
    <phoneticPr fontId="12" type="noConversion"/>
  </si>
  <si>
    <t>Year</t>
    <phoneticPr fontId="12" type="noConversion"/>
  </si>
  <si>
    <t>주 : 1) 2008년 조사 개시
     2) 2010년 유달산공원 입장료 폐지로 인한 관광객수 집계 안됨
자료 : 자연사박물관</t>
    <phoneticPr fontId="12" type="noConversion"/>
  </si>
  <si>
    <t>26. 언   론   매   체</t>
    <phoneticPr fontId="12" type="noConversion"/>
  </si>
  <si>
    <t>Mass Media</t>
    <phoneticPr fontId="12" type="noConversion"/>
  </si>
  <si>
    <t>단위 : 개</t>
    <phoneticPr fontId="2" type="noConversion"/>
  </si>
  <si>
    <t>Unit : Number</t>
    <phoneticPr fontId="12" type="noConversion"/>
  </si>
  <si>
    <t>방   송   사   
 Broadcasting   stations</t>
    <phoneticPr fontId="2" type="noConversion"/>
  </si>
  <si>
    <t xml:space="preserve">신   문  사  
 Newspaper publishers </t>
    <phoneticPr fontId="2" type="noConversion"/>
  </si>
  <si>
    <t>기          타              
Others</t>
    <phoneticPr fontId="12" type="noConversion"/>
  </si>
  <si>
    <t>T.V</t>
  </si>
  <si>
    <t>라디오</t>
    <phoneticPr fontId="12" type="noConversion"/>
  </si>
  <si>
    <t>일  간</t>
  </si>
  <si>
    <t>주  간</t>
  </si>
  <si>
    <t>종합유선</t>
    <phoneticPr fontId="12" type="noConversion"/>
  </si>
  <si>
    <t>중계유선</t>
  </si>
  <si>
    <t>음악유선</t>
    <phoneticPr fontId="12" type="noConversion"/>
  </si>
  <si>
    <t>기타방송</t>
    <phoneticPr fontId="12" type="noConversion"/>
  </si>
  <si>
    <t>General</t>
    <phoneticPr fontId="12" type="noConversion"/>
  </si>
  <si>
    <t>Relay</t>
    <phoneticPr fontId="12" type="noConversion"/>
  </si>
  <si>
    <t>Music</t>
    <phoneticPr fontId="12" type="noConversion"/>
  </si>
  <si>
    <t>Other</t>
    <phoneticPr fontId="12" type="noConversion"/>
  </si>
  <si>
    <t>Television</t>
  </si>
  <si>
    <t>Radio</t>
  </si>
  <si>
    <t>Daily</t>
  </si>
  <si>
    <t>Weekly</t>
  </si>
  <si>
    <t>broad-
casting</t>
    <phoneticPr fontId="12" type="noConversion"/>
  </si>
  <si>
    <t>자료 : 공보과</t>
    <phoneticPr fontId="12" type="noConversion"/>
  </si>
  <si>
    <t>교 원 수</t>
    <phoneticPr fontId="13" type="noConversion"/>
  </si>
  <si>
    <t>Rooms</t>
    <phoneticPr fontId="13" type="noConversion"/>
  </si>
  <si>
    <r>
      <t>원   수</t>
    </r>
    <r>
      <rPr>
        <vertAlign val="superscript"/>
        <sz val="10"/>
        <rFont val="맑은 고딕"/>
        <family val="3"/>
        <charset val="129"/>
        <scheme val="minor"/>
      </rPr>
      <t>1)</t>
    </r>
    <phoneticPr fontId="13" type="noConversion"/>
  </si>
  <si>
    <t>신입원아수</t>
    <phoneticPr fontId="13" type="noConversion"/>
  </si>
  <si>
    <r>
      <t>교  실  수</t>
    </r>
    <r>
      <rPr>
        <vertAlign val="superscript"/>
        <sz val="10"/>
        <rFont val="맑은 고딕"/>
        <family val="3"/>
        <charset val="129"/>
        <scheme val="minor"/>
      </rPr>
      <t>2)</t>
    </r>
    <phoneticPr fontId="13" type="noConversion"/>
  </si>
  <si>
    <t>주 : 2018년 서식변경으로 "신입원아수" 추가
      1) 원수에는 휴원유치원 제외
      2) 교실수에는 병설유치원 교실수 미포함</t>
    <phoneticPr fontId="13" type="noConversion"/>
  </si>
  <si>
    <t>-</t>
    <phoneticPr fontId="13" type="noConversion"/>
  </si>
  <si>
    <t>Workshop            room</t>
    <phoneticPr fontId="13" type="noConversion"/>
  </si>
  <si>
    <t>학교별</t>
    <phoneticPr fontId="12" type="noConversion"/>
  </si>
  <si>
    <t>Year &amp;</t>
    <phoneticPr fontId="12" type="noConversion"/>
  </si>
  <si>
    <t>School</t>
    <phoneticPr fontId="12" type="noConversion"/>
  </si>
  <si>
    <t>Number of</t>
    <phoneticPr fontId="12" type="noConversion"/>
  </si>
  <si>
    <t>Class</t>
    <phoneticPr fontId="12" type="noConversion"/>
  </si>
  <si>
    <t>rooms</t>
    <phoneticPr fontId="12" type="noConversion"/>
  </si>
  <si>
    <t>자료 : 전라남도목포교육지원청</t>
    <phoneticPr fontId="12" type="noConversion"/>
  </si>
  <si>
    <t>주 : 교지면적은 대지와 체육장의 합계임</t>
    <phoneticPr fontId="12" type="noConversion"/>
  </si>
  <si>
    <t>자료 : 전라남도교육청</t>
    <phoneticPr fontId="2" type="noConversion"/>
  </si>
  <si>
    <t>목포제일
여고</t>
    <phoneticPr fontId="2" type="noConversion"/>
  </si>
  <si>
    <t>입학정원
Admission
quota</t>
    <phoneticPr fontId="12" type="noConversion"/>
  </si>
  <si>
    <t>목포공고</t>
    <phoneticPr fontId="13" type="noConversion"/>
  </si>
  <si>
    <t>목포공고</t>
    <phoneticPr fontId="12" type="noConversion"/>
  </si>
  <si>
    <t xml:space="preserve">School </t>
    <phoneticPr fontId="2" type="noConversion"/>
  </si>
  <si>
    <t>10. 자 율 고 등 학 교 (국 · 공립)</t>
    <phoneticPr fontId="2" type="noConversion"/>
  </si>
  <si>
    <t>of
Class
rooms</t>
    <phoneticPr fontId="12" type="noConversion"/>
  </si>
  <si>
    <t>보통 교실
Classrooms</t>
    <phoneticPr fontId="12" type="noConversion"/>
  </si>
  <si>
    <t>남</t>
    <phoneticPr fontId="2" type="noConversion"/>
  </si>
  <si>
    <t>강의실
Class
rooms</t>
    <phoneticPr fontId="61" type="noConversion"/>
  </si>
  <si>
    <t>실   험
실습실
Labora
tories</t>
    <phoneticPr fontId="61" type="noConversion"/>
  </si>
  <si>
    <t>독서실수
Reading rooms</t>
    <phoneticPr fontId="61" type="noConversion"/>
  </si>
  <si>
    <t>열람실수
Rooms</t>
    <phoneticPr fontId="61" type="noConversion"/>
  </si>
  <si>
    <t>목포시립도 서 관</t>
    <phoneticPr fontId="65" type="noConversion"/>
  </si>
  <si>
    <t>목포공공도 서 관</t>
    <phoneticPr fontId="65" type="noConversion"/>
  </si>
  <si>
    <t>목포영어
도 서 관</t>
    <phoneticPr fontId="65" type="noConversion"/>
  </si>
  <si>
    <r>
      <rPr>
        <sz val="9"/>
        <rFont val="맑은 고딕"/>
        <family val="3"/>
        <charset val="129"/>
        <scheme val="minor"/>
      </rPr>
      <t>목포어린이</t>
    </r>
    <r>
      <rPr>
        <sz val="11"/>
        <rFont val="맑은 고딕"/>
        <family val="3"/>
        <charset val="129"/>
        <scheme val="minor"/>
      </rPr>
      <t>도 서 관</t>
    </r>
    <phoneticPr fontId="13" type="noConversion"/>
  </si>
  <si>
    <t>자료 : 목포공공도서관, 문화예술과</t>
    <phoneticPr fontId="2" type="noConversion"/>
  </si>
  <si>
    <t>periodicals</t>
    <phoneticPr fontId="13" type="noConversion"/>
  </si>
  <si>
    <t>21. 문    화    공    간</t>
    <phoneticPr fontId="67" type="noConversion"/>
  </si>
  <si>
    <t>Cultural Facilities</t>
    <phoneticPr fontId="67" type="noConversion"/>
  </si>
  <si>
    <t>단위 : 개소, 명</t>
    <phoneticPr fontId="67" type="noConversion"/>
  </si>
  <si>
    <t>Unit : Place, Person</t>
    <phoneticPr fontId="67" type="noConversion"/>
  </si>
  <si>
    <t>전시시설</t>
    <phoneticPr fontId="67" type="noConversion"/>
  </si>
  <si>
    <t>Performing facilities</t>
    <phoneticPr fontId="67" type="noConversion"/>
  </si>
  <si>
    <t>Exhibition facilities</t>
    <phoneticPr fontId="67" type="noConversion"/>
  </si>
  <si>
    <t>민간공연장</t>
    <phoneticPr fontId="67" type="noConversion"/>
  </si>
  <si>
    <t>Year</t>
    <phoneticPr fontId="67" type="noConversion"/>
  </si>
  <si>
    <t>Public        auditorium</t>
    <phoneticPr fontId="67" type="noConversion"/>
  </si>
  <si>
    <t>Private
auditorium</t>
    <phoneticPr fontId="67" type="noConversion"/>
  </si>
  <si>
    <t>Movie
theater</t>
    <phoneticPr fontId="67" type="noConversion"/>
  </si>
  <si>
    <t>Art
museum</t>
    <phoneticPr fontId="67" type="noConversion"/>
  </si>
  <si>
    <t>기  타  시  설</t>
    <phoneticPr fontId="67" type="noConversion"/>
  </si>
  <si>
    <t>Others</t>
    <phoneticPr fontId="67" type="noConversion"/>
  </si>
  <si>
    <t>청소년공공
수련시설</t>
    <phoneticPr fontId="67" type="noConversion"/>
  </si>
  <si>
    <t>Year</t>
    <phoneticPr fontId="67" type="noConversion"/>
  </si>
  <si>
    <t>Si, Gun &amp; Gu
public center</t>
    <phoneticPr fontId="67" type="noConversion"/>
  </si>
  <si>
    <t>Welfare
center</t>
    <phoneticPr fontId="67" type="noConversion"/>
  </si>
  <si>
    <t>Youth
canter</t>
    <phoneticPr fontId="67" type="noConversion"/>
  </si>
  <si>
    <t>Cultural
center</t>
    <phoneticPr fontId="67" type="noConversion"/>
  </si>
  <si>
    <t>Traditional perfoming
arts center</t>
    <phoneticPr fontId="67" type="noConversion"/>
  </si>
  <si>
    <t>Initiation
center</t>
    <phoneticPr fontId="67" type="noConversion"/>
  </si>
  <si>
    <t>-</t>
    <phoneticPr fontId="67" type="noConversion"/>
  </si>
  <si>
    <t>주 : 2009년 '스크린수'항목추가
자료 : 문화예술과, 여성가족과</t>
    <phoneticPr fontId="2" type="noConversion"/>
  </si>
  <si>
    <t>20. 예    술    단</t>
    <phoneticPr fontId="13" type="noConversion"/>
  </si>
  <si>
    <t>Art Performing Organizations</t>
    <phoneticPr fontId="13" type="noConversion"/>
  </si>
  <si>
    <t>Unit :  Person</t>
  </si>
  <si>
    <t>연  별</t>
    <phoneticPr fontId="13" type="noConversion"/>
  </si>
  <si>
    <t>교  향  악  단                                               Municipal symphony orchestra</t>
    <phoneticPr fontId="13" type="noConversion"/>
  </si>
  <si>
    <t>국  악  단
 Korea Classical orchestra</t>
    <phoneticPr fontId="13" type="noConversion"/>
  </si>
  <si>
    <t>무   용   단                                                        Ballet troupes</t>
    <phoneticPr fontId="13" type="noConversion"/>
  </si>
  <si>
    <t>창단일</t>
  </si>
  <si>
    <t>단        원       groups</t>
    <phoneticPr fontId="13" type="noConversion"/>
  </si>
  <si>
    <t>단        원       groups</t>
    <phoneticPr fontId="13" type="noConversion"/>
  </si>
  <si>
    <t>단        원      groups</t>
    <phoneticPr fontId="13" type="noConversion"/>
  </si>
  <si>
    <t>Date of</t>
  </si>
  <si>
    <t>상   임</t>
  </si>
  <si>
    <t>비상임</t>
  </si>
  <si>
    <t>Year</t>
    <phoneticPr fontId="13" type="noConversion"/>
  </si>
  <si>
    <t>organization</t>
  </si>
  <si>
    <t>Permanent</t>
  </si>
  <si>
    <t>Temporary</t>
  </si>
  <si>
    <t>1983.7.1</t>
  </si>
  <si>
    <t>1976.7.2</t>
  </si>
  <si>
    <t>1980.3.17</t>
  </si>
  <si>
    <t>1976.7.2</t>
    <phoneticPr fontId="13" type="noConversion"/>
  </si>
  <si>
    <t>1980.3.17</t>
    <phoneticPr fontId="13" type="noConversion"/>
  </si>
  <si>
    <t>-</t>
    <phoneticPr fontId="13" type="noConversion"/>
  </si>
  <si>
    <t>1980.3.17</t>
    <phoneticPr fontId="13" type="noConversion"/>
  </si>
  <si>
    <t>-</t>
    <phoneticPr fontId="13" type="noConversion"/>
  </si>
  <si>
    <t>1976.7.2</t>
    <phoneticPr fontId="13" type="noConversion"/>
  </si>
  <si>
    <t>-</t>
    <phoneticPr fontId="13" type="noConversion"/>
  </si>
  <si>
    <t>1980.3.17</t>
    <phoneticPr fontId="13" type="noConversion"/>
  </si>
  <si>
    <t>-</t>
    <phoneticPr fontId="13" type="noConversion"/>
  </si>
  <si>
    <t xml:space="preserve"> - </t>
  </si>
  <si>
    <t>연  별</t>
    <phoneticPr fontId="13" type="noConversion"/>
  </si>
  <si>
    <t>합     창     단                                                       Choral groups</t>
    <phoneticPr fontId="13" type="noConversion"/>
  </si>
  <si>
    <t>소년 ·소녀 합창단 
Boys and girl choral groups</t>
    <phoneticPr fontId="13" type="noConversion"/>
  </si>
  <si>
    <t>연  극  단                                                   Drama Groups</t>
    <phoneticPr fontId="13" type="noConversion"/>
  </si>
  <si>
    <t>단        원       groups</t>
    <phoneticPr fontId="13" type="noConversion"/>
  </si>
  <si>
    <t>단        원      groups</t>
    <phoneticPr fontId="13" type="noConversion"/>
  </si>
  <si>
    <t>Year</t>
    <phoneticPr fontId="13" type="noConversion"/>
  </si>
  <si>
    <t>1985.11.2</t>
  </si>
  <si>
    <t>1988.5.17</t>
  </si>
  <si>
    <t>1995.3.2</t>
  </si>
  <si>
    <t>1985.11.2</t>
    <phoneticPr fontId="13" type="noConversion"/>
  </si>
  <si>
    <t>1988.5.17</t>
    <phoneticPr fontId="13" type="noConversion"/>
  </si>
  <si>
    <t>1995.3.2</t>
    <phoneticPr fontId="13" type="noConversion"/>
  </si>
  <si>
    <t xml:space="preserve">예  술  단   Artic Groups </t>
    <phoneticPr fontId="13" type="noConversion"/>
  </si>
  <si>
    <t xml:space="preserve">가  무  단   Singing and dancing groups  </t>
    <phoneticPr fontId="13" type="noConversion"/>
  </si>
  <si>
    <t>단        원            groups</t>
    <phoneticPr fontId="13" type="noConversion"/>
  </si>
  <si>
    <t>-</t>
    <phoneticPr fontId="13" type="noConversion"/>
  </si>
  <si>
    <t>-</t>
    <phoneticPr fontId="13" type="noConversion"/>
  </si>
  <si>
    <t>자료 : 문화예술과</t>
    <phoneticPr fontId="2" type="noConversion"/>
  </si>
  <si>
    <t>19. 문   화   재</t>
    <phoneticPr fontId="14" type="noConversion"/>
  </si>
  <si>
    <t>Cultural  Properties</t>
    <phoneticPr fontId="14" type="noConversion"/>
  </si>
  <si>
    <t>단위 : 개</t>
  </si>
  <si>
    <t>Unit : Each</t>
    <phoneticPr fontId="14" type="noConversion"/>
  </si>
  <si>
    <t>총  계</t>
  </si>
  <si>
    <t>국 가 지 정 문 화 제           National  cultural  properties</t>
    <phoneticPr fontId="14" type="noConversion"/>
  </si>
  <si>
    <t>국  보</t>
    <phoneticPr fontId="2" type="noConversion"/>
  </si>
  <si>
    <t>보  물</t>
    <phoneticPr fontId="2" type="noConversion"/>
  </si>
  <si>
    <t>사  적</t>
    <phoneticPr fontId="2" type="noConversion"/>
  </si>
  <si>
    <t>천  연</t>
    <phoneticPr fontId="14" type="noConversion"/>
  </si>
  <si>
    <t>중요</t>
  </si>
  <si>
    <t>및   명 승</t>
    <phoneticPr fontId="14" type="noConversion"/>
  </si>
  <si>
    <t>기념물</t>
  </si>
  <si>
    <t>민속자료</t>
    <phoneticPr fontId="14" type="noConversion"/>
  </si>
  <si>
    <t>Grand</t>
    <phoneticPr fontId="14" type="noConversion"/>
  </si>
  <si>
    <t>National</t>
    <phoneticPr fontId="14" type="noConversion"/>
  </si>
  <si>
    <t>Folklore</t>
    <phoneticPr fontId="14" type="noConversion"/>
  </si>
  <si>
    <t>total</t>
    <phoneticPr fontId="14" type="noConversion"/>
  </si>
  <si>
    <t>Total</t>
    <phoneticPr fontId="14" type="noConversion"/>
  </si>
  <si>
    <t>treasures</t>
    <phoneticPr fontId="14" type="noConversion"/>
  </si>
  <si>
    <t>Treasures</t>
    <phoneticPr fontId="14" type="noConversion"/>
  </si>
  <si>
    <t>Historic areas</t>
    <phoneticPr fontId="14" type="noConversion"/>
  </si>
  <si>
    <t>monuments</t>
    <phoneticPr fontId="14" type="noConversion"/>
  </si>
  <si>
    <t>materials</t>
    <phoneticPr fontId="14" type="noConversion"/>
  </si>
  <si>
    <t>-</t>
    <phoneticPr fontId="14" type="noConversion"/>
  </si>
  <si>
    <t>연   별</t>
    <phoneticPr fontId="14" type="noConversion"/>
  </si>
  <si>
    <t>국가지정문화재</t>
    <phoneticPr fontId="14" type="noConversion"/>
  </si>
  <si>
    <t>지방지정문화재     Local  cultural  properties</t>
    <phoneticPr fontId="14" type="noConversion"/>
  </si>
  <si>
    <t>등록</t>
    <phoneticPr fontId="14" type="noConversion"/>
  </si>
  <si>
    <t>중요무형</t>
    <phoneticPr fontId="14" type="noConversion"/>
  </si>
  <si>
    <t>유  형</t>
    <phoneticPr fontId="14" type="noConversion"/>
  </si>
  <si>
    <t>민속</t>
  </si>
  <si>
    <t>무  형</t>
    <phoneticPr fontId="2" type="noConversion"/>
  </si>
  <si>
    <t>문화재자료</t>
    <phoneticPr fontId="14" type="noConversion"/>
  </si>
  <si>
    <t>문화재</t>
    <phoneticPr fontId="14" type="noConversion"/>
  </si>
  <si>
    <t>문화재</t>
  </si>
  <si>
    <t>자료</t>
  </si>
  <si>
    <t>Cultural</t>
    <phoneticPr fontId="14" type="noConversion"/>
  </si>
  <si>
    <t>Registered</t>
    <phoneticPr fontId="14" type="noConversion"/>
  </si>
  <si>
    <t>Intangible</t>
    <phoneticPr fontId="14" type="noConversion"/>
  </si>
  <si>
    <t>Tangible</t>
    <phoneticPr fontId="14" type="noConversion"/>
  </si>
  <si>
    <t>property</t>
    <phoneticPr fontId="14" type="noConversion"/>
  </si>
  <si>
    <t>cultural</t>
    <phoneticPr fontId="14" type="noConversion"/>
  </si>
  <si>
    <t>Monuments</t>
    <phoneticPr fontId="14" type="noConversion"/>
  </si>
  <si>
    <t>properties</t>
    <phoneticPr fontId="14" type="noConversion"/>
  </si>
  <si>
    <t>자료 : 문화예술과</t>
    <phoneticPr fontId="2" type="noConversion"/>
  </si>
  <si>
    <t>27. 출판, 인쇄 및 기록매체복제업 현황(산업세분류별)</t>
    <phoneticPr fontId="67" type="noConversion"/>
  </si>
  <si>
    <t>Publishing, Printing and Reproduction of Recorded media Companies (by Industrial classes)</t>
    <phoneticPr fontId="67" type="noConversion"/>
  </si>
  <si>
    <t>Unit : Number,Person</t>
    <phoneticPr fontId="67" type="noConversion"/>
  </si>
  <si>
    <t>신문,잡지 및 정기 
간행물발행업
Publishing of newspapers, magazines and periodicals</t>
    <phoneticPr fontId="67" type="noConversion"/>
  </si>
  <si>
    <t>오디오물출판 및
원판녹음업
Audio publishing and
original master recordings</t>
    <phoneticPr fontId="67" type="noConversion"/>
  </si>
  <si>
    <t>기타 출판업</t>
    <phoneticPr fontId="67" type="noConversion"/>
  </si>
  <si>
    <t>연   별</t>
    <phoneticPr fontId="67" type="noConversion"/>
  </si>
  <si>
    <t>Other Publishing of prints</t>
    <phoneticPr fontId="67" type="noConversion"/>
  </si>
  <si>
    <t>사업체수</t>
    <phoneticPr fontId="67" type="noConversion"/>
  </si>
  <si>
    <t>종사자수</t>
    <phoneticPr fontId="67" type="noConversion"/>
  </si>
  <si>
    <t>Establishments</t>
    <phoneticPr fontId="67" type="noConversion"/>
  </si>
  <si>
    <t>Employees</t>
    <phoneticPr fontId="67" type="noConversion"/>
  </si>
  <si>
    <t>인쇄업
 Printing</t>
    <phoneticPr fontId="67" type="noConversion"/>
  </si>
  <si>
    <t>인쇄관련산업
Service activities related to printing</t>
    <phoneticPr fontId="67" type="noConversion"/>
  </si>
  <si>
    <t>주 : 2007년 조사 개시
     2009년부터 '오디오물출판' 조사개시</t>
    <phoneticPr fontId="67" type="noConversion"/>
  </si>
  <si>
    <t>자료 : 문화예술과</t>
    <phoneticPr fontId="67" type="noConversion"/>
  </si>
  <si>
    <t>강사수
Instructors</t>
    <phoneticPr fontId="61" type="noConversion"/>
  </si>
  <si>
    <t xml:space="preserve"> Synthesis
</t>
    <phoneticPr fontId="14" type="noConversion"/>
  </si>
  <si>
    <t>Unit : person</t>
    <phoneticPr fontId="2" type="noConversion"/>
  </si>
  <si>
    <t>-</t>
    <phoneticPr fontId="2" type="noConversion"/>
  </si>
  <si>
    <t>기  타  학  교</t>
  </si>
  <si>
    <t>대    학    원</t>
  </si>
  <si>
    <t>대    학   (교)</t>
  </si>
  <si>
    <t>대    학   (교)</t>
    <phoneticPr fontId="2" type="noConversion"/>
  </si>
  <si>
    <t>전  문  대  학</t>
  </si>
  <si>
    <t>자율고등학교        (국     공     립)</t>
    <phoneticPr fontId="20" type="noConversion"/>
  </si>
  <si>
    <t>자율고등학교           (국     공     립)</t>
    <phoneticPr fontId="20" type="noConversion"/>
  </si>
  <si>
    <t>특성화고등학교
(사            립)</t>
    <phoneticPr fontId="2" type="noConversion"/>
  </si>
  <si>
    <t>특성화고등학교        (국     공     립)</t>
    <phoneticPr fontId="2" type="noConversion"/>
  </si>
  <si>
    <t>특성화고등학교           (국     공     립)</t>
    <phoneticPr fontId="2" type="noConversion"/>
  </si>
  <si>
    <t>일반계고등학교
(사             립)</t>
    <phoneticPr fontId="2" type="noConversion"/>
  </si>
  <si>
    <t>일반계고등학교        (국     공     립)</t>
    <phoneticPr fontId="2" type="noConversion"/>
  </si>
  <si>
    <t>일반계고등학교           (국     공     립)</t>
    <phoneticPr fontId="2" type="noConversion"/>
  </si>
  <si>
    <t>중학교(사  립)</t>
  </si>
  <si>
    <t>중학교(국공립)</t>
  </si>
  <si>
    <t>초  등  학  교</t>
  </si>
  <si>
    <t>33(3)</t>
    <phoneticPr fontId="2" type="noConversion"/>
  </si>
  <si>
    <t>유   치   원</t>
  </si>
  <si>
    <t>유    치    원</t>
    <phoneticPr fontId="2" type="noConversion"/>
  </si>
  <si>
    <t>117(3)</t>
    <phoneticPr fontId="2" type="noConversion"/>
  </si>
  <si>
    <t>101(3)</t>
  </si>
  <si>
    <t>129(3)</t>
    <phoneticPr fontId="2" type="noConversion"/>
  </si>
  <si>
    <t>129(3)</t>
  </si>
  <si>
    <t>117(3)</t>
  </si>
  <si>
    <t>per teacher</t>
  </si>
  <si>
    <t>Sub-total</t>
  </si>
  <si>
    <t>Classrooms</t>
  </si>
  <si>
    <t>departments</t>
    <phoneticPr fontId="12" type="noConversion"/>
  </si>
  <si>
    <t xml:space="preserve"> Schools</t>
  </si>
  <si>
    <t>Number of 
Students</t>
  </si>
  <si>
    <t>Year &amp;</t>
    <phoneticPr fontId="14" type="noConversion"/>
  </si>
  <si>
    <t>Number of</t>
    <phoneticPr fontId="12" type="noConversion"/>
  </si>
  <si>
    <t>classes &amp;</t>
    <phoneticPr fontId="12" type="noConversion"/>
  </si>
  <si>
    <t>of</t>
    <phoneticPr fontId="12" type="noConversion"/>
  </si>
  <si>
    <t>학 생 수</t>
  </si>
  <si>
    <t>사무직원   Clerical staffs</t>
  </si>
  <si>
    <t>교 원       Teachers</t>
  </si>
  <si>
    <t>학   교   별</t>
  </si>
  <si>
    <t>교실수</t>
  </si>
  <si>
    <t>Number of</t>
    <phoneticPr fontId="9" type="noConversion"/>
  </si>
  <si>
    <t>Number</t>
    <phoneticPr fontId="12" type="noConversion"/>
  </si>
  <si>
    <t>교원 1인당</t>
  </si>
  <si>
    <t>교  직  원  수          Teachers and Staffs</t>
  </si>
  <si>
    <t>연         별</t>
    <phoneticPr fontId="9" type="noConversion"/>
  </si>
  <si>
    <t>학      생      수</t>
  </si>
  <si>
    <t>보   통</t>
  </si>
  <si>
    <t>학급(과)수</t>
    <phoneticPr fontId="12" type="noConversion"/>
  </si>
  <si>
    <t>Unit : Number, Person</t>
    <phoneticPr fontId="2" type="noConversion"/>
  </si>
  <si>
    <t>단위 :  개, 명</t>
    <phoneticPr fontId="9" type="noConversion"/>
  </si>
  <si>
    <t>Summary of  Schools (Cont'd)</t>
    <phoneticPr fontId="2" type="noConversion"/>
  </si>
  <si>
    <t>Summary of  Schools</t>
    <phoneticPr fontId="2" type="noConversion"/>
  </si>
  <si>
    <t>1.  학교 총 개황(속)</t>
    <phoneticPr fontId="2" type="noConversion"/>
  </si>
  <si>
    <t>1. 학 교 총 개 황</t>
    <phoneticPr fontId="2" type="noConversion"/>
  </si>
  <si>
    <t>Classroom</t>
    <phoneticPr fontId="13" type="noConversion"/>
  </si>
  <si>
    <t>Play room</t>
    <phoneticPr fontId="13" type="noConversion"/>
  </si>
  <si>
    <t>Junior Colleges</t>
    <phoneticPr fontId="14" type="noConversion"/>
  </si>
  <si>
    <t>Junior Colleges (Cont'd)</t>
    <phoneticPr fontId="14" type="noConversion"/>
  </si>
  <si>
    <r>
      <t>단위 : 개, 명, 천㎡</t>
    </r>
    <r>
      <rPr>
        <sz val="10"/>
        <rFont val="Times New Roman"/>
        <family val="1"/>
      </rPr>
      <t/>
    </r>
    <phoneticPr fontId="9" type="noConversion"/>
  </si>
  <si>
    <t>Unit : Number, Person, 1000㎡</t>
    <phoneticPr fontId="14" type="noConversion"/>
  </si>
  <si>
    <t>연      별</t>
    <phoneticPr fontId="14" type="noConversion"/>
  </si>
  <si>
    <t xml:space="preserve">학교수 </t>
  </si>
  <si>
    <t>학과수</t>
  </si>
  <si>
    <t xml:space="preserve"> 졸업자현황   </t>
    <phoneticPr fontId="14" type="noConversion"/>
  </si>
  <si>
    <t>교지</t>
    <phoneticPr fontId="14" type="noConversion"/>
  </si>
  <si>
    <t>Graduation</t>
    <phoneticPr fontId="14" type="noConversion"/>
  </si>
  <si>
    <t>Entrance</t>
  </si>
  <si>
    <t>Number</t>
    <phoneticPr fontId="14" type="noConversion"/>
  </si>
  <si>
    <t>졸업자</t>
    <phoneticPr fontId="14" type="noConversion"/>
  </si>
  <si>
    <t>진학자</t>
    <phoneticPr fontId="14" type="noConversion"/>
  </si>
  <si>
    <t>취업자수</t>
    <phoneticPr fontId="14" type="noConversion"/>
  </si>
  <si>
    <t>입대자수</t>
    <phoneticPr fontId="14" type="noConversion"/>
  </si>
  <si>
    <t>입학지원자수</t>
    <phoneticPr fontId="14" type="noConversion"/>
  </si>
  <si>
    <t>입학자수</t>
    <phoneticPr fontId="14" type="noConversion"/>
  </si>
  <si>
    <t xml:space="preserve">College </t>
    <phoneticPr fontId="14" type="noConversion"/>
  </si>
  <si>
    <t>of
Schools</t>
    <phoneticPr fontId="12" type="noConversion"/>
  </si>
  <si>
    <t>of
departments</t>
    <phoneticPr fontId="14" type="noConversion"/>
  </si>
  <si>
    <t>Graduates</t>
    <phoneticPr fontId="14" type="noConversion"/>
  </si>
  <si>
    <t>Entrants to
higher school</t>
    <phoneticPr fontId="14" type="noConversion"/>
  </si>
  <si>
    <t>Employed</t>
    <phoneticPr fontId="14" type="noConversion"/>
  </si>
  <si>
    <t>Military
served</t>
    <phoneticPr fontId="14" type="noConversion"/>
  </si>
  <si>
    <t>Applicants</t>
    <phoneticPr fontId="14" type="noConversion"/>
  </si>
  <si>
    <t>Entrants</t>
    <phoneticPr fontId="14" type="noConversion"/>
  </si>
  <si>
    <t>land
area</t>
    <phoneticPr fontId="14" type="noConversion"/>
  </si>
  <si>
    <t>Building
area</t>
    <phoneticPr fontId="14" type="noConversion"/>
  </si>
  <si>
    <t>목      포
과학대학</t>
    <phoneticPr fontId="13" type="noConversion"/>
  </si>
  <si>
    <t>한국폴리텍V대학(목포기능대학)</t>
    <phoneticPr fontId="14" type="noConversion"/>
  </si>
  <si>
    <r>
      <t xml:space="preserve">주 : 2018. 4. 1. 교육통계 기준
자료 : 교육부, </t>
    </r>
    <r>
      <rPr>
        <sz val="9"/>
        <rFont val="맑은 고딕"/>
        <family val="3"/>
        <charset val="129"/>
      </rPr>
      <t>「대학정보공시센터」</t>
    </r>
    <phoneticPr fontId="12" type="noConversion"/>
  </si>
  <si>
    <t>12. 대    학    교</t>
    <phoneticPr fontId="14" type="noConversion"/>
  </si>
  <si>
    <t>12. 대    학    교 (속)</t>
    <phoneticPr fontId="14" type="noConversion"/>
  </si>
  <si>
    <t>Colleges and University</t>
    <phoneticPr fontId="14" type="noConversion"/>
  </si>
  <si>
    <t>Colleges and University(Cont'd)</t>
    <phoneticPr fontId="14" type="noConversion"/>
  </si>
  <si>
    <t>단위 : 개, 명, 천㎡</t>
    <phoneticPr fontId="14" type="noConversion"/>
  </si>
  <si>
    <t>Unit : Number, Person, 1000 ㎡</t>
    <phoneticPr fontId="14" type="noConversion"/>
  </si>
  <si>
    <t>대학수</t>
    <phoneticPr fontId="14" type="noConversion"/>
  </si>
  <si>
    <t>학과수</t>
    <phoneticPr fontId="14" type="noConversion"/>
  </si>
  <si>
    <t>교  원  수</t>
    <phoneticPr fontId="14" type="noConversion"/>
  </si>
  <si>
    <t>졸업자현황</t>
    <phoneticPr fontId="14" type="noConversion"/>
  </si>
  <si>
    <t>입학자현황</t>
    <phoneticPr fontId="14" type="noConversion"/>
  </si>
  <si>
    <t>Professor</t>
    <phoneticPr fontId="14" type="noConversion"/>
  </si>
  <si>
    <t>Clerical staffs</t>
    <phoneticPr fontId="14" type="noConversion"/>
  </si>
  <si>
    <t xml:space="preserve"> Graduation</t>
    <phoneticPr fontId="14" type="noConversion"/>
  </si>
  <si>
    <t>Entrance</t>
    <phoneticPr fontId="14" type="noConversion"/>
  </si>
  <si>
    <t>Year &amp;</t>
    <phoneticPr fontId="14" type="noConversion"/>
  </si>
  <si>
    <t>Number</t>
    <phoneticPr fontId="14" type="noConversion"/>
  </si>
  <si>
    <t>남</t>
    <phoneticPr fontId="14" type="noConversion"/>
  </si>
  <si>
    <t>Building</t>
    <phoneticPr fontId="14" type="noConversion"/>
  </si>
  <si>
    <t>of
colleges</t>
    <phoneticPr fontId="14" type="noConversion"/>
  </si>
  <si>
    <t>Depart
ments</t>
    <phoneticPr fontId="14" type="noConversion"/>
  </si>
  <si>
    <t>Male</t>
    <phoneticPr fontId="14" type="noConversion"/>
  </si>
  <si>
    <t>지원자수
Applicants</t>
    <phoneticPr fontId="14" type="noConversion"/>
  </si>
  <si>
    <t>area</t>
    <phoneticPr fontId="14" type="noConversion"/>
  </si>
  <si>
    <t>목    포
대 학 교</t>
    <phoneticPr fontId="14" type="noConversion"/>
  </si>
  <si>
    <t>목 포
대 학 교</t>
    <phoneticPr fontId="14" type="noConversion"/>
  </si>
  <si>
    <t>목      포
해양대학교</t>
    <phoneticPr fontId="14" type="noConversion"/>
  </si>
  <si>
    <t>목포
해양대학교</t>
    <phoneticPr fontId="14" type="noConversion"/>
  </si>
  <si>
    <t>목      포
가톨릭대학교</t>
    <phoneticPr fontId="14" type="noConversion"/>
  </si>
  <si>
    <t>목포
가톨릭대학교</t>
    <phoneticPr fontId="14" type="noConversion"/>
  </si>
  <si>
    <t>13. 대  학  원</t>
    <phoneticPr fontId="14" type="noConversion"/>
  </si>
  <si>
    <t>13.  대 학 원 (속)</t>
    <phoneticPr fontId="14" type="noConversion"/>
  </si>
  <si>
    <t>Graduate Schools</t>
    <phoneticPr fontId="14" type="noConversion"/>
  </si>
  <si>
    <t>Graduate Schools (Cont'd)</t>
    <phoneticPr fontId="14" type="noConversion"/>
  </si>
  <si>
    <t>Unit : Number, Person, 1,000㎡</t>
    <phoneticPr fontId="14" type="noConversion"/>
  </si>
  <si>
    <t>대학원수</t>
    <phoneticPr fontId="14" type="noConversion"/>
  </si>
  <si>
    <t>입학정원수</t>
    <phoneticPr fontId="9" type="noConversion"/>
  </si>
  <si>
    <t>졸업자현황</t>
    <phoneticPr fontId="2" type="noConversion"/>
  </si>
  <si>
    <t>입학자현황</t>
    <phoneticPr fontId="2" type="noConversion"/>
  </si>
  <si>
    <t>대 학 원 별</t>
    <phoneticPr fontId="9" type="noConversion"/>
  </si>
  <si>
    <t>Entrance
quota</t>
    <phoneticPr fontId="14" type="noConversion"/>
  </si>
  <si>
    <t>Students in
MD course</t>
    <phoneticPr fontId="14" type="noConversion"/>
  </si>
  <si>
    <t>Students in
DD course</t>
    <phoneticPr fontId="14" type="noConversion"/>
  </si>
  <si>
    <t>Graduated</t>
    <phoneticPr fontId="14" type="noConversion"/>
  </si>
  <si>
    <t>Entrance</t>
    <phoneticPr fontId="2" type="noConversion"/>
  </si>
  <si>
    <t>MD</t>
    <phoneticPr fontId="14" type="noConversion"/>
  </si>
  <si>
    <t>DD</t>
    <phoneticPr fontId="14" type="noConversion"/>
  </si>
  <si>
    <t>Graduate Schools</t>
    <phoneticPr fontId="14" type="noConversion"/>
  </si>
  <si>
    <t>degree course</t>
    <phoneticPr fontId="14" type="noConversion"/>
  </si>
  <si>
    <t>course</t>
    <phoneticPr fontId="14" type="noConversion"/>
  </si>
  <si>
    <t>목포대학교
대학원</t>
    <phoneticPr fontId="14" type="noConversion"/>
  </si>
  <si>
    <t>목포대학교
교육대학원</t>
    <phoneticPr fontId="14" type="noConversion"/>
  </si>
  <si>
    <t>목포대학교
경영행정대학원</t>
    <phoneticPr fontId="14" type="noConversion"/>
  </si>
  <si>
    <t>목포대학교
산업기술대학원</t>
    <phoneticPr fontId="14" type="noConversion"/>
  </si>
  <si>
    <t>목포해양대학교
대학원</t>
    <phoneticPr fontId="14" type="noConversion"/>
  </si>
  <si>
    <t>목포해양대학교                   해양산업대학원</t>
    <phoneticPr fontId="14" type="noConversion"/>
  </si>
  <si>
    <t>주 : 1) 2018. 4. 1 교육통계 기준
     2) 목포대학교 대학원 교원수, 사무직원수는 목포대학교(학부)에 총괄 표기하였음.
     3) 목포대학교 교원수 : 총장 제외 인원임.
자료 : 교육부, 「대학정보공시센터」</t>
    <phoneticPr fontId="14" type="noConversion"/>
  </si>
  <si>
    <t>주 : 1) 2018. 4. 1 교육통계 기준
     2) 대학원 교원수, 사무직원수는 목포대학교(학부)에 총괄 표기하였음.
     3) 목포대학교 교원수 : 총장 제외 인원임.
자료 : 교육부, 「대학정보공시센터」</t>
    <phoneticPr fontId="2" type="noConversion"/>
  </si>
  <si>
    <t>자료 : 전라남도교육청 「전남교육통계연보」</t>
    <phoneticPr fontId="12" type="noConversion"/>
  </si>
  <si>
    <t>보통 교실</t>
    <phoneticPr fontId="12" type="noConversion"/>
  </si>
  <si>
    <t>Specialized High Schools (National and Public)</t>
    <phoneticPr fontId="12" type="noConversion"/>
  </si>
  <si>
    <t>Specialized High Schools (National and Public)(Cont'd)</t>
    <phoneticPr fontId="12" type="noConversion"/>
  </si>
  <si>
    <t>Specialized High Schools (Private)</t>
    <phoneticPr fontId="12" type="noConversion"/>
  </si>
  <si>
    <t>Specialized High Schools (Private)(Cont'd)</t>
    <phoneticPr fontId="12" type="noConversion"/>
  </si>
  <si>
    <t xml:space="preserve">Autonomous High Schools (National and Public) </t>
    <phoneticPr fontId="2" type="noConversion"/>
  </si>
  <si>
    <t>주 : 1) 2018. 4. 1. 교육통계 기준
     2) 목포대학교 교원수 : 총장 제외 인원임.
     3) 진학자, 취업자수, 입대자수 : 2017. 12. 31.기준
자료 : 교육부 「대학정보공시센터」</t>
    <phoneticPr fontId="14" type="noConversion"/>
  </si>
  <si>
    <t>주 : 1) 2018. 4. 1. 교육통계 기준
     2) 목포대학교 교원수 : 총장 제외 인원임.
     3) 진학자, 취업자수, 입대자수 : 2017. 12. 31.기준
자료 : 교육부 「대학정보공시센터」</t>
    <phoneticPr fontId="2" type="noConversion"/>
  </si>
  <si>
    <t>14. 기    타    학    교</t>
    <phoneticPr fontId="14" type="noConversion"/>
  </si>
  <si>
    <t>14. 기    타    학    교 (속)</t>
    <phoneticPr fontId="14" type="noConversion"/>
  </si>
  <si>
    <t>cultural properties</t>
    <phoneticPr fontId="14" type="noConversion"/>
  </si>
  <si>
    <t>서적출판업
Publishing of books, brochures, musical books and other publications</t>
    <phoneticPr fontId="67" type="noConversion"/>
  </si>
  <si>
    <t>기록매체복제업
Reproduction of recorded media</t>
    <phoneticPr fontId="67" type="noConversion"/>
  </si>
  <si>
    <t>보통교실</t>
    <phoneticPr fontId="13" type="noConversion"/>
  </si>
  <si>
    <r>
      <t xml:space="preserve">독서실 </t>
    </r>
    <r>
      <rPr>
        <sz val="7.9"/>
        <color indexed="8"/>
        <rFont val="맑은 고딕"/>
        <family val="3"/>
        <charset val="129"/>
        <scheme val="minor"/>
      </rPr>
      <t>Reading room</t>
    </r>
    <phoneticPr fontId="61" type="noConversion"/>
  </si>
  <si>
    <t>인문
사회
Liberal arts &amp; social sciences</t>
    <phoneticPr fontId="61" type="noConversion"/>
  </si>
  <si>
    <t>종합
Synthesis</t>
    <phoneticPr fontId="2" type="noConversion"/>
  </si>
  <si>
    <t>국제화
International</t>
    <phoneticPr fontId="61" type="noConversion"/>
  </si>
  <si>
    <t>국제화Interna
tional</t>
    <phoneticPr fontId="61" type="noConversion"/>
  </si>
  <si>
    <t>11. 전    문    대    학</t>
    <phoneticPr fontId="14" type="noConversion"/>
  </si>
  <si>
    <t>11. 전    문    대    학 (속)</t>
    <phoneticPr fontId="14" type="noConversion"/>
  </si>
  <si>
    <t>목  상  고</t>
    <phoneticPr fontId="12" type="noConversion"/>
  </si>
  <si>
    <t>자료 : 전라남도교육청 「전남교육통계연보」, 교육부 「대학정보공시센터」</t>
    <phoneticPr fontId="12" type="noConversion"/>
  </si>
  <si>
    <t>단        원      groups</t>
  </si>
  <si>
    <t>Date of
organization</t>
    <phoneticPr fontId="2" type="noConversion"/>
  </si>
  <si>
    <t>10. 자 율 고 등 학 교 (국 · 공립)(속)</t>
    <phoneticPr fontId="2" type="noConversion"/>
  </si>
  <si>
    <t xml:space="preserve">Autonomous High Schools (National and Public)(Cont'd) </t>
    <phoneticPr fontId="2" type="noConversion"/>
  </si>
</sst>
</file>

<file path=xl/styles.xml><?xml version="1.0" encoding="utf-8"?>
<styleSheet xmlns="http://schemas.openxmlformats.org/spreadsheetml/2006/main">
  <numFmts count="1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#,##0_ "/>
    <numFmt numFmtId="180" formatCode="#,##0_);[Red]\(#,##0\)"/>
    <numFmt numFmtId="181" formatCode="_(&quot;₩&quot;* #,##0_);_(&quot;₩&quot;* \(#,##0\);_(&quot;₩&quot;* &quot;-&quot;_);_(@_)"/>
    <numFmt numFmtId="182" formatCode="0_ ;[Red]\-0\ "/>
    <numFmt numFmtId="183" formatCode="0_ "/>
    <numFmt numFmtId="184" formatCode="#,##0.0_);[Red]\(#,##0.0\)"/>
    <numFmt numFmtId="185" formatCode="0.0%"/>
    <numFmt numFmtId="186" formatCode="_-* #,##0.0_-;\-* #,##0.0_-;_-* &quot;-&quot;?_-;_-@_-"/>
    <numFmt numFmtId="187" formatCode="0;[Red]0"/>
    <numFmt numFmtId="188" formatCode="0_);[Red]\(0\)"/>
    <numFmt numFmtId="189" formatCode="_(* #,##0.00_);_(* \(#,##0.00\);_(* &quot;-&quot;??_);_(@_)"/>
    <numFmt numFmtId="190" formatCode="0.0_);[Red]\(0.0\)"/>
  </numFmts>
  <fonts count="99">
    <font>
      <sz val="12"/>
      <name val="Times New Roman"/>
      <family val="1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name val="Times New Roman"/>
      <family val="1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8"/>
      <name val="맑은 고딕"/>
      <family val="3"/>
      <charset val="129"/>
      <scheme val="minor"/>
    </font>
    <font>
      <sz val="12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b/>
      <sz val="12"/>
      <name val="Times New Roman"/>
      <family val="1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Times New Roman"/>
      <family val="1"/>
    </font>
    <font>
      <b/>
      <sz val="14"/>
      <color indexed="12"/>
      <name val="바탕체"/>
      <family val="1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name val="Times New Roman"/>
      <family val="1"/>
    </font>
    <font>
      <sz val="12"/>
      <name val="맑은 고딕"/>
      <family val="3"/>
      <charset val="129"/>
      <scheme val="major"/>
    </font>
    <font>
      <b/>
      <sz val="14"/>
      <name val="굴림"/>
      <family val="3"/>
      <charset val="129"/>
    </font>
    <font>
      <sz val="9"/>
      <name val="굴림"/>
      <family val="3"/>
      <charset val="129"/>
    </font>
    <font>
      <sz val="9"/>
      <name val="바탕체"/>
      <family val="1"/>
      <charset val="129"/>
    </font>
    <font>
      <sz val="12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5"/>
      <name val="굴림"/>
      <family val="3"/>
      <charset val="129"/>
    </font>
    <font>
      <sz val="9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2"/>
      <name val="Courier New"/>
      <family val="3"/>
    </font>
    <font>
      <b/>
      <sz val="11"/>
      <name val="맑은 고딕"/>
      <family val="3"/>
      <charset val="129"/>
      <scheme val="major"/>
    </font>
    <font>
      <b/>
      <sz val="12"/>
      <name val="Courier New"/>
      <family val="3"/>
    </font>
    <font>
      <sz val="12"/>
      <color indexed="8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sz val="12"/>
      <color indexed="12"/>
      <name val="맑은 고딕"/>
      <family val="3"/>
      <charset val="129"/>
      <scheme val="major"/>
    </font>
    <font>
      <b/>
      <sz val="14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0"/>
      <name val="Courier New"/>
      <family val="3"/>
    </font>
    <font>
      <b/>
      <sz val="10"/>
      <name val="Courier New"/>
      <family val="3"/>
    </font>
    <font>
      <sz val="10"/>
      <color indexed="8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  <scheme val="major"/>
    </font>
    <font>
      <b/>
      <sz val="14"/>
      <color indexed="12"/>
      <name val="굴림"/>
      <family val="3"/>
      <charset val="129"/>
    </font>
    <font>
      <b/>
      <sz val="12"/>
      <name val="굴림"/>
      <family val="3"/>
      <charset val="129"/>
    </font>
    <font>
      <sz val="14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7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8"/>
      <name val="굴림"/>
      <family val="3"/>
      <charset val="129"/>
    </font>
    <font>
      <sz val="13"/>
      <name val="맑은 고딕"/>
      <family val="3"/>
      <charset val="129"/>
      <scheme val="minor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2"/>
      <name val="굴림체"/>
      <family val="3"/>
      <charset val="129"/>
    </font>
    <font>
      <sz val="12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9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indexed="12"/>
      <name val="굴림"/>
      <family val="3"/>
      <charset val="129"/>
    </font>
    <font>
      <sz val="13"/>
      <color indexed="8"/>
      <name val="맑은 고딕"/>
      <family val="3"/>
      <charset val="129"/>
      <scheme val="minor"/>
    </font>
    <font>
      <b/>
      <sz val="13"/>
      <color indexed="8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sz val="7.5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1"/>
      <color indexed="8"/>
      <name val="굴림"/>
      <family val="3"/>
      <charset val="129"/>
    </font>
    <font>
      <b/>
      <sz val="11"/>
      <name val="굴림"/>
      <family val="3"/>
      <charset val="129"/>
    </font>
    <font>
      <sz val="16"/>
      <color indexed="12"/>
      <name val="맑은 고딕"/>
      <family val="3"/>
      <charset val="129"/>
      <scheme val="minor"/>
    </font>
    <font>
      <b/>
      <sz val="11"/>
      <color indexed="12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  <scheme val="minor"/>
    </font>
    <font>
      <sz val="15"/>
      <name val="맑은 고딕"/>
      <family val="3"/>
      <charset val="129"/>
      <scheme val="minor"/>
    </font>
    <font>
      <sz val="12"/>
      <color indexed="12"/>
      <name val="Times New Roman"/>
      <family val="1"/>
    </font>
    <font>
      <sz val="7.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1533">
    <xf numFmtId="0" fontId="0" fillId="0" borderId="0" xfId="0"/>
    <xf numFmtId="0" fontId="98" fillId="2" borderId="5" xfId="0" applyFont="1" applyFill="1" applyBorder="1" applyAlignment="1">
      <alignment horizontal="centerContinuous" vertical="center" wrapText="1"/>
    </xf>
    <xf numFmtId="0" fontId="15" fillId="2" borderId="13" xfId="0" applyFont="1" applyFill="1" applyBorder="1" applyAlignment="1">
      <alignment horizontal="centerContinuous" vertical="center" wrapText="1"/>
    </xf>
    <xf numFmtId="41" fontId="24" fillId="0" borderId="5" xfId="1" applyFont="1" applyFill="1" applyBorder="1" applyAlignment="1">
      <alignment horizontal="right" vertical="center" shrinkToFit="1"/>
    </xf>
    <xf numFmtId="41" fontId="24" fillId="0" borderId="4" xfId="1" applyFont="1" applyFill="1" applyBorder="1" applyAlignment="1">
      <alignment horizontal="right" vertical="center" shrinkToFit="1"/>
    </xf>
    <xf numFmtId="41" fontId="58" fillId="0" borderId="4" xfId="1" applyFont="1" applyFill="1" applyBorder="1" applyAlignment="1">
      <alignment horizontal="right" vertical="center" shrinkToFit="1"/>
    </xf>
    <xf numFmtId="41" fontId="58" fillId="0" borderId="13" xfId="1" applyFont="1" applyFill="1" applyBorder="1" applyAlignment="1">
      <alignment horizontal="right" vertical="center" shrinkToFit="1"/>
    </xf>
    <xf numFmtId="41" fontId="24" fillId="0" borderId="12" xfId="1" applyFont="1" applyFill="1" applyBorder="1" applyAlignment="1">
      <alignment horizontal="right" vertical="center" shrinkToFit="1"/>
    </xf>
    <xf numFmtId="41" fontId="24" fillId="0" borderId="3" xfId="1" applyFont="1" applyFill="1" applyBorder="1" applyAlignment="1">
      <alignment horizontal="right" vertical="center" shrinkToFit="1"/>
    </xf>
    <xf numFmtId="41" fontId="24" fillId="0" borderId="0" xfId="1" applyFont="1" applyFill="1" applyBorder="1" applyAlignment="1">
      <alignment horizontal="right" vertical="center" shrinkToFit="1"/>
    </xf>
    <xf numFmtId="41" fontId="50" fillId="0" borderId="12" xfId="1" applyFont="1" applyFill="1" applyBorder="1" applyAlignment="1">
      <alignment horizontal="right" vertical="center" shrinkToFit="1"/>
    </xf>
    <xf numFmtId="41" fontId="50" fillId="0" borderId="3" xfId="1" applyFont="1" applyFill="1" applyBorder="1" applyAlignment="1">
      <alignment horizontal="right" vertical="center" shrinkToFit="1"/>
    </xf>
    <xf numFmtId="41" fontId="50" fillId="0" borderId="0" xfId="1" applyFont="1" applyFill="1" applyBorder="1" applyAlignment="1">
      <alignment horizontal="right" vertical="center" shrinkToFit="1"/>
    </xf>
    <xf numFmtId="41" fontId="50" fillId="0" borderId="9" xfId="1" applyFont="1" applyFill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3" fillId="0" borderId="0" xfId="0" applyFont="1" applyAlignme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177" fontId="11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Continuous" vertical="center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0" fontId="8" fillId="0" borderId="4" xfId="0" applyFont="1" applyBorder="1" applyAlignment="1"/>
    <xf numFmtId="0" fontId="8" fillId="0" borderId="0" xfId="0" applyFont="1" applyBorder="1" applyAlignment="1"/>
    <xf numFmtId="176" fontId="3" fillId="2" borderId="8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Continuous" vertical="center"/>
    </xf>
    <xf numFmtId="0" fontId="24" fillId="2" borderId="10" xfId="0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centerContinuous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shrinkToFit="1"/>
    </xf>
    <xf numFmtId="0" fontId="25" fillId="0" borderId="6" xfId="0" quotePrefix="1" applyFont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Continuous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22" fillId="0" borderId="0" xfId="0" applyFont="1" applyBorder="1"/>
    <xf numFmtId="0" fontId="22" fillId="3" borderId="0" xfId="0" applyFont="1" applyFill="1" applyBorder="1"/>
    <xf numFmtId="0" fontId="25" fillId="0" borderId="6" xfId="0" quotePrefix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Border="1"/>
    <xf numFmtId="0" fontId="13" fillId="0" borderId="0" xfId="0" applyFont="1"/>
    <xf numFmtId="0" fontId="13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/>
    <xf numFmtId="0" fontId="30" fillId="0" borderId="0" xfId="0" applyFont="1" applyBorder="1"/>
    <xf numFmtId="176" fontId="24" fillId="2" borderId="8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Continuous" vertical="center"/>
    </xf>
    <xf numFmtId="0" fontId="24" fillId="2" borderId="11" xfId="0" applyFont="1" applyFill="1" applyBorder="1" applyAlignment="1">
      <alignment horizontal="centerContinuous" vertical="center"/>
    </xf>
    <xf numFmtId="0" fontId="24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176" fontId="24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Continuous" vertical="center"/>
    </xf>
    <xf numFmtId="0" fontId="2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177" fontId="24" fillId="2" borderId="2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Continuous" vertical="center"/>
    </xf>
    <xf numFmtId="0" fontId="24" fillId="2" borderId="9" xfId="0" applyFont="1" applyFill="1" applyBorder="1" applyAlignment="1">
      <alignment horizontal="centerContinuous" vertical="center"/>
    </xf>
    <xf numFmtId="176" fontId="24" fillId="2" borderId="6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Continuous" vertical="center" wrapText="1"/>
    </xf>
    <xf numFmtId="0" fontId="3" fillId="0" borderId="2" xfId="0" quotePrefix="1" applyNumberFormat="1" applyFont="1" applyBorder="1" applyAlignment="1">
      <alignment horizontal="center" vertical="center"/>
    </xf>
    <xf numFmtId="0" fontId="3" fillId="0" borderId="2" xfId="0" quotePrefix="1" applyNumberFormat="1" applyFont="1" applyBorder="1" applyAlignment="1">
      <alignment horizontal="center" vertical="center" shrinkToFit="1"/>
    </xf>
    <xf numFmtId="41" fontId="1" fillId="0" borderId="0" xfId="0" applyNumberFormat="1" applyFont="1" applyFill="1" applyBorder="1"/>
    <xf numFmtId="41" fontId="27" fillId="0" borderId="0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>
      <alignment horizontal="right" vertical="center" shrinkToFit="1"/>
    </xf>
    <xf numFmtId="0" fontId="25" fillId="0" borderId="2" xfId="0" quotePrefix="1" applyNumberFormat="1" applyFont="1" applyBorder="1" applyAlignment="1">
      <alignment horizontal="center" vertical="center"/>
    </xf>
    <xf numFmtId="41" fontId="18" fillId="0" borderId="0" xfId="0" applyNumberFormat="1" applyFont="1" applyFill="1" applyBorder="1"/>
    <xf numFmtId="0" fontId="33" fillId="0" borderId="2" xfId="0" applyFont="1" applyBorder="1" applyAlignment="1">
      <alignment horizontal="distributed" vertical="center" wrapText="1"/>
    </xf>
    <xf numFmtId="0" fontId="1" fillId="0" borderId="0" xfId="0" applyFont="1" applyBorder="1"/>
    <xf numFmtId="182" fontId="27" fillId="0" borderId="0" xfId="0" applyNumberFormat="1" applyFont="1" applyFill="1" applyBorder="1" applyAlignment="1">
      <alignment horizontal="right" vertical="center" shrinkToFit="1"/>
    </xf>
    <xf numFmtId="183" fontId="34" fillId="0" borderId="0" xfId="0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Border="1" applyAlignment="1" applyProtection="1">
      <alignment horizontal="right" vertical="center" wrapText="1"/>
      <protection locked="0"/>
    </xf>
    <xf numFmtId="179" fontId="34" fillId="0" borderId="0" xfId="0" applyNumberFormat="1" applyFont="1" applyBorder="1" applyAlignment="1" applyProtection="1">
      <alignment horizontal="right" vertical="center" wrapText="1"/>
      <protection locked="0"/>
    </xf>
    <xf numFmtId="0" fontId="33" fillId="0" borderId="6" xfId="0" applyFont="1" applyBorder="1" applyAlignment="1">
      <alignment horizontal="distributed" vertical="center" wrapText="1"/>
    </xf>
    <xf numFmtId="0" fontId="35" fillId="0" borderId="0" xfId="0" applyFont="1" applyBorder="1"/>
    <xf numFmtId="0" fontId="36" fillId="0" borderId="0" xfId="0" applyFont="1"/>
    <xf numFmtId="0" fontId="27" fillId="0" borderId="0" xfId="0" applyFont="1"/>
    <xf numFmtId="182" fontId="27" fillId="0" borderId="0" xfId="0" applyNumberFormat="1" applyFont="1" applyBorder="1" applyAlignment="1">
      <alignment vertical="center"/>
    </xf>
    <xf numFmtId="0" fontId="27" fillId="0" borderId="0" xfId="0" applyFont="1"/>
    <xf numFmtId="0" fontId="27" fillId="0" borderId="0" xfId="0" applyFont="1" applyBorder="1"/>
    <xf numFmtId="0" fontId="21" fillId="0" borderId="0" xfId="0" applyFont="1"/>
    <xf numFmtId="38" fontId="21" fillId="0" borderId="0" xfId="0" applyNumberFormat="1" applyFont="1"/>
    <xf numFmtId="0" fontId="21" fillId="0" borderId="0" xfId="0" applyFont="1" applyBorder="1"/>
    <xf numFmtId="0" fontId="11" fillId="0" borderId="0" xfId="0" applyFont="1" applyAlignment="1"/>
    <xf numFmtId="0" fontId="23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176" fontId="11" fillId="2" borderId="8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Continuous" vertical="center"/>
    </xf>
    <xf numFmtId="38" fontId="24" fillId="2" borderId="10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176" fontId="11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24" fillId="2" borderId="4" xfId="0" applyFont="1" applyFill="1" applyBorder="1" applyAlignment="1">
      <alignment horizontal="centerContinuous" vertical="center"/>
    </xf>
    <xf numFmtId="0" fontId="24" fillId="2" borderId="3" xfId="0" applyFont="1" applyFill="1" applyBorder="1" applyAlignment="1">
      <alignment horizontal="center" vertical="center"/>
    </xf>
    <xf numFmtId="38" fontId="24" fillId="2" borderId="3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Continuous" vertical="center"/>
    </xf>
    <xf numFmtId="0" fontId="24" fillId="2" borderId="8" xfId="0" applyFont="1" applyFill="1" applyBorder="1" applyAlignment="1">
      <alignment horizontal="centerContinuous" vertical="center" shrinkToFit="1"/>
    </xf>
    <xf numFmtId="0" fontId="24" fillId="2" borderId="3" xfId="0" applyFont="1" applyFill="1" applyBorder="1" applyAlignment="1">
      <alignment horizontal="centerContinuous" vertical="center" shrinkToFit="1"/>
    </xf>
    <xf numFmtId="176" fontId="24" fillId="2" borderId="3" xfId="0" applyNumberFormat="1" applyFont="1" applyFill="1" applyBorder="1" applyAlignment="1">
      <alignment horizontal="center" vertical="center"/>
    </xf>
    <xf numFmtId="38" fontId="24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shrinkToFit="1"/>
    </xf>
    <xf numFmtId="0" fontId="8" fillId="2" borderId="5" xfId="0" applyFont="1" applyFill="1" applyBorder="1" applyAlignment="1">
      <alignment horizontal="centerContinuous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Continuous" vertical="center" wrapText="1"/>
    </xf>
    <xf numFmtId="38" fontId="24" fillId="2" borderId="5" xfId="0" applyNumberFormat="1" applyFont="1" applyFill="1" applyBorder="1" applyAlignment="1">
      <alignment horizontal="centerContinuous" vertical="center" wrapText="1"/>
    </xf>
    <xf numFmtId="0" fontId="24" fillId="2" borderId="6" xfId="0" applyFont="1" applyFill="1" applyBorder="1" applyAlignment="1">
      <alignment horizontal="center" vertical="center" shrinkToFit="1"/>
    </xf>
    <xf numFmtId="0" fontId="11" fillId="0" borderId="2" xfId="0" applyNumberFormat="1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 shrinkToFit="1"/>
    </xf>
    <xf numFmtId="0" fontId="36" fillId="0" borderId="2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right" vertical="center" shrinkToFit="1"/>
    </xf>
    <xf numFmtId="0" fontId="36" fillId="0" borderId="12" xfId="0" applyNumberFormat="1" applyFont="1" applyFill="1" applyBorder="1" applyAlignment="1">
      <alignment horizontal="distributed" vertical="center"/>
    </xf>
    <xf numFmtId="0" fontId="17" fillId="0" borderId="12" xfId="0" applyNumberFormat="1" applyFont="1" applyBorder="1" applyAlignment="1">
      <alignment horizontal="distributed" vertical="center"/>
    </xf>
    <xf numFmtId="0" fontId="33" fillId="0" borderId="12" xfId="0" applyFont="1" applyBorder="1" applyAlignment="1">
      <alignment horizontal="distributed" vertical="center" wrapText="1"/>
    </xf>
    <xf numFmtId="0" fontId="38" fillId="0" borderId="0" xfId="0" applyFont="1" applyBorder="1"/>
    <xf numFmtId="0" fontId="33" fillId="0" borderId="12" xfId="0" applyFont="1" applyBorder="1" applyAlignment="1">
      <alignment horizontal="distributed" vertical="center"/>
    </xf>
    <xf numFmtId="0" fontId="33" fillId="0" borderId="13" xfId="0" applyFont="1" applyBorder="1" applyAlignment="1">
      <alignment horizontal="distributed" vertical="center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1" fillId="0" borderId="0" xfId="0" applyFont="1"/>
    <xf numFmtId="38" fontId="11" fillId="0" borderId="0" xfId="0" applyNumberFormat="1" applyFont="1"/>
    <xf numFmtId="0" fontId="46" fillId="0" borderId="0" xfId="0" quotePrefix="1" applyFont="1" applyBorder="1" applyAlignment="1">
      <alignment horizontal="left"/>
    </xf>
    <xf numFmtId="0" fontId="47" fillId="0" borderId="0" xfId="0" applyFont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176" fontId="36" fillId="2" borderId="8" xfId="0" applyNumberFormat="1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Continuous" vertical="center"/>
    </xf>
    <xf numFmtId="0" fontId="46" fillId="2" borderId="11" xfId="0" applyFont="1" applyFill="1" applyBorder="1" applyAlignment="1">
      <alignment horizontal="centerContinuous" vertical="center"/>
    </xf>
    <xf numFmtId="176" fontId="46" fillId="2" borderId="11" xfId="0" applyNumberFormat="1" applyFont="1" applyFill="1" applyBorder="1" applyAlignment="1">
      <alignment horizontal="centerContinuous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10" xfId="0" applyNumberFormat="1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 shrinkToFit="1"/>
    </xf>
    <xf numFmtId="176" fontId="36" fillId="2" borderId="2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Continuous" vertical="center"/>
    </xf>
    <xf numFmtId="0" fontId="46" fillId="2" borderId="4" xfId="0" applyFont="1" applyFill="1" applyBorder="1" applyAlignment="1">
      <alignment horizontal="centerContinuous" vertical="center"/>
    </xf>
    <xf numFmtId="0" fontId="46" fillId="2" borderId="5" xfId="0" applyFont="1" applyFill="1" applyBorder="1" applyAlignment="1">
      <alignment horizontal="centerContinuous" vertical="center"/>
    </xf>
    <xf numFmtId="0" fontId="46" fillId="2" borderId="3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shrinkToFit="1"/>
    </xf>
    <xf numFmtId="177" fontId="36" fillId="2" borderId="2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Continuous" vertical="center"/>
    </xf>
    <xf numFmtId="176" fontId="46" fillId="2" borderId="3" xfId="0" applyNumberFormat="1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 shrinkToFit="1"/>
    </xf>
    <xf numFmtId="0" fontId="46" fillId="2" borderId="2" xfId="0" applyFont="1" applyFill="1" applyBorder="1" applyAlignment="1">
      <alignment horizontal="center" vertical="center"/>
    </xf>
    <xf numFmtId="176" fontId="36" fillId="2" borderId="6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Continuous" vertical="center" wrapText="1"/>
    </xf>
    <xf numFmtId="0" fontId="35" fillId="2" borderId="5" xfId="0" applyFont="1" applyFill="1" applyBorder="1" applyAlignment="1">
      <alignment horizontal="centerContinuous" vertical="center"/>
    </xf>
    <xf numFmtId="0" fontId="46" fillId="2" borderId="5" xfId="0" applyFont="1" applyFill="1" applyBorder="1" applyAlignment="1">
      <alignment horizontal="center" vertical="center" shrinkToFit="1"/>
    </xf>
    <xf numFmtId="0" fontId="46" fillId="2" borderId="5" xfId="0" applyFont="1" applyFill="1" applyBorder="1" applyAlignment="1">
      <alignment horizontal="centerContinuous" vertical="center" wrapText="1"/>
    </xf>
    <xf numFmtId="0" fontId="46" fillId="2" borderId="5" xfId="0" applyFont="1" applyFill="1" applyBorder="1" applyAlignment="1">
      <alignment horizontal="center" vertical="center"/>
    </xf>
    <xf numFmtId="0" fontId="27" fillId="0" borderId="2" xfId="0" applyNumberFormat="1" applyFont="1" applyBorder="1" applyAlignment="1">
      <alignment horizontal="distributed" vertical="center"/>
    </xf>
    <xf numFmtId="0" fontId="27" fillId="0" borderId="12" xfId="0" applyNumberFormat="1" applyFont="1" applyBorder="1" applyAlignment="1">
      <alignment horizontal="distributed" vertical="center"/>
    </xf>
    <xf numFmtId="0" fontId="27" fillId="0" borderId="12" xfId="0" applyNumberFormat="1" applyFont="1" applyFill="1" applyBorder="1" applyAlignment="1">
      <alignment horizontal="distributed" vertical="center"/>
    </xf>
    <xf numFmtId="0" fontId="32" fillId="0" borderId="12" xfId="0" applyNumberFormat="1" applyFont="1" applyBorder="1" applyAlignment="1">
      <alignment horizontal="distributed" vertical="center"/>
    </xf>
    <xf numFmtId="0" fontId="32" fillId="0" borderId="2" xfId="0" applyNumberFormat="1" applyFont="1" applyFill="1" applyBorder="1" applyAlignment="1">
      <alignment horizontal="distributed" vertical="center"/>
    </xf>
    <xf numFmtId="0" fontId="41" fillId="0" borderId="2" xfId="0" applyFont="1" applyBorder="1" applyAlignment="1">
      <alignment horizontal="distributed" vertical="center" wrapText="1"/>
    </xf>
    <xf numFmtId="0" fontId="48" fillId="0" borderId="0" xfId="0" applyFont="1" applyBorder="1"/>
    <xf numFmtId="0" fontId="27" fillId="0" borderId="0" xfId="0" applyFont="1" applyBorder="1" applyAlignment="1"/>
    <xf numFmtId="0" fontId="27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/>
    <xf numFmtId="0" fontId="9" fillId="0" borderId="12" xfId="0" applyFont="1" applyBorder="1"/>
    <xf numFmtId="178" fontId="3" fillId="0" borderId="3" xfId="0" applyNumberFormat="1" applyFont="1" applyFill="1" applyBorder="1" applyAlignment="1">
      <alignment horizontal="right" vertical="center" shrinkToFit="1"/>
    </xf>
    <xf numFmtId="41" fontId="25" fillId="0" borderId="12" xfId="0" applyNumberFormat="1" applyFont="1" applyFill="1" applyBorder="1" applyAlignment="1">
      <alignment horizontal="right" vertical="center" shrinkToFit="1"/>
    </xf>
    <xf numFmtId="41" fontId="25" fillId="0" borderId="0" xfId="0" applyNumberFormat="1" applyFont="1" applyFill="1" applyBorder="1" applyAlignment="1">
      <alignment horizontal="right" vertical="center" shrinkToFit="1"/>
    </xf>
    <xf numFmtId="41" fontId="25" fillId="0" borderId="3" xfId="0" applyNumberFormat="1" applyFont="1" applyFill="1" applyBorder="1" applyAlignment="1">
      <alignment horizontal="right" vertical="center" shrinkToFit="1"/>
    </xf>
    <xf numFmtId="0" fontId="33" fillId="0" borderId="13" xfId="0" applyFont="1" applyBorder="1" applyAlignment="1">
      <alignment horizontal="distributed" vertical="center" wrapText="1"/>
    </xf>
    <xf numFmtId="178" fontId="3" fillId="0" borderId="13" xfId="0" applyNumberFormat="1" applyFont="1" applyBorder="1" applyAlignment="1">
      <alignment horizontal="right" vertical="center" shrinkToFit="1"/>
    </xf>
    <xf numFmtId="178" fontId="3" fillId="0" borderId="4" xfId="0" applyNumberFormat="1" applyFont="1" applyBorder="1" applyAlignment="1">
      <alignment horizontal="right" vertical="center" shrinkToFit="1"/>
    </xf>
    <xf numFmtId="178" fontId="3" fillId="0" borderId="13" xfId="0" applyNumberFormat="1" applyFont="1" applyBorder="1" applyAlignment="1">
      <alignment horizontal="right" vertical="center" shrinkToFit="1"/>
    </xf>
    <xf numFmtId="0" fontId="21" fillId="0" borderId="0" xfId="0" applyFont="1" applyBorder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/>
    <xf numFmtId="0" fontId="4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176" fontId="46" fillId="2" borderId="8" xfId="0" applyNumberFormat="1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centerContinuous" vertical="center"/>
    </xf>
    <xf numFmtId="176" fontId="46" fillId="2" borderId="2" xfId="0" applyNumberFormat="1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Continuous" vertical="center"/>
    </xf>
    <xf numFmtId="0" fontId="46" fillId="2" borderId="13" xfId="0" applyFont="1" applyFill="1" applyBorder="1" applyAlignment="1">
      <alignment horizontal="centerContinuous" vertical="center"/>
    </xf>
    <xf numFmtId="177" fontId="46" fillId="2" borderId="2" xfId="0" applyNumberFormat="1" applyFont="1" applyFill="1" applyBorder="1" applyAlignment="1">
      <alignment horizontal="center" vertical="center"/>
    </xf>
    <xf numFmtId="176" fontId="46" fillId="2" borderId="6" xfId="0" applyNumberFormat="1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36" fillId="0" borderId="2" xfId="0" applyNumberFormat="1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distributed" vertical="center" wrapText="1"/>
    </xf>
    <xf numFmtId="0" fontId="52" fillId="0" borderId="13" xfId="0" applyFont="1" applyBorder="1" applyAlignment="1">
      <alignment horizontal="distributed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11" fillId="0" borderId="0" xfId="0" applyFont="1" applyBorder="1"/>
    <xf numFmtId="0" fontId="19" fillId="0" borderId="0" xfId="0" applyFont="1" applyBorder="1"/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right"/>
    </xf>
    <xf numFmtId="0" fontId="29" fillId="0" borderId="0" xfId="0" applyFont="1" applyBorder="1"/>
    <xf numFmtId="0" fontId="24" fillId="2" borderId="3" xfId="0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Continuous" vertical="center"/>
    </xf>
    <xf numFmtId="0" fontId="24" fillId="2" borderId="4" xfId="0" applyFont="1" applyFill="1" applyBorder="1" applyAlignment="1">
      <alignment horizontal="centerContinuous" vertical="center" shrinkToFit="1"/>
    </xf>
    <xf numFmtId="0" fontId="24" fillId="2" borderId="13" xfId="0" applyFont="1" applyFill="1" applyBorder="1" applyAlignment="1">
      <alignment horizontal="center" vertical="center" wrapText="1" shrinkToFit="1"/>
    </xf>
    <xf numFmtId="0" fontId="24" fillId="2" borderId="6" xfId="0" applyFont="1" applyFill="1" applyBorder="1" applyAlignment="1">
      <alignment horizontal="center" vertical="center" wrapText="1" shrinkToFit="1"/>
    </xf>
    <xf numFmtId="0" fontId="24" fillId="2" borderId="5" xfId="0" applyFont="1" applyFill="1" applyBorder="1" applyAlignment="1">
      <alignment horizontal="center" vertical="center" wrapText="1" shrinkToFit="1"/>
    </xf>
    <xf numFmtId="0" fontId="24" fillId="2" borderId="6" xfId="0" applyFont="1" applyFill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right" vertical="center" shrinkToFit="1"/>
    </xf>
    <xf numFmtId="178" fontId="3" fillId="0" borderId="4" xfId="0" applyNumberFormat="1" applyFont="1" applyFill="1" applyBorder="1" applyAlignment="1">
      <alignment horizontal="right"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24" fillId="0" borderId="0" xfId="0" applyFont="1" applyBorder="1" applyAlignment="1"/>
    <xf numFmtId="0" fontId="19" fillId="0" borderId="0" xfId="0" applyFont="1" applyBorder="1" applyAlignment="1"/>
    <xf numFmtId="0" fontId="8" fillId="2" borderId="5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54" fillId="0" borderId="0" xfId="0" applyFont="1" applyFill="1" applyBorder="1"/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9" fillId="0" borderId="0" xfId="0" applyFont="1"/>
    <xf numFmtId="176" fontId="24" fillId="2" borderId="11" xfId="0" applyNumberFormat="1" applyFont="1" applyFill="1" applyBorder="1" applyAlignment="1">
      <alignment horizontal="centerContinuous" vertical="center"/>
    </xf>
    <xf numFmtId="176" fontId="24" fillId="2" borderId="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53" fillId="0" borderId="0" xfId="0" applyFont="1" applyBorder="1" applyAlignment="1">
      <alignment horizontal="center"/>
    </xf>
    <xf numFmtId="0" fontId="8" fillId="0" borderId="0" xfId="0" applyFont="1" applyBorder="1"/>
    <xf numFmtId="0" fontId="5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29" fillId="0" borderId="0" xfId="0" applyFont="1" applyBorder="1"/>
    <xf numFmtId="177" fontId="11" fillId="2" borderId="8" xfId="0" applyNumberFormat="1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77" fontId="11" fillId="2" borderId="2" xfId="0" applyNumberFormat="1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Continuous" vertical="center"/>
    </xf>
    <xf numFmtId="0" fontId="8" fillId="2" borderId="3" xfId="0" quotePrefix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" xfId="0" applyNumberFormat="1" applyFont="1" applyFill="1" applyBorder="1" applyAlignment="1">
      <alignment horizontal="right" vertical="center" shrinkToFit="1"/>
    </xf>
    <xf numFmtId="184" fontId="3" fillId="0" borderId="0" xfId="0" applyNumberFormat="1" applyFont="1" applyFill="1" applyBorder="1" applyAlignment="1">
      <alignment horizontal="right" vertical="center" shrinkToFit="1"/>
    </xf>
    <xf numFmtId="184" fontId="3" fillId="0" borderId="3" xfId="0" applyNumberFormat="1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25" fillId="0" borderId="12" xfId="0" applyFont="1" applyBorder="1" applyAlignment="1">
      <alignment horizontal="center" vertical="center" wrapText="1"/>
    </xf>
    <xf numFmtId="180" fontId="25" fillId="0" borderId="12" xfId="0" applyNumberFormat="1" applyFont="1" applyFill="1" applyBorder="1" applyAlignment="1">
      <alignment horizontal="right" vertical="center" shrinkToFit="1"/>
    </xf>
    <xf numFmtId="180" fontId="25" fillId="0" borderId="0" xfId="0" applyNumberFormat="1" applyFont="1" applyFill="1" applyBorder="1" applyAlignment="1">
      <alignment horizontal="right" vertical="center" shrinkToFit="1"/>
    </xf>
    <xf numFmtId="0" fontId="56" fillId="0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distributed" vertical="center" wrapText="1" shrinkToFit="1"/>
    </xf>
    <xf numFmtId="180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80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>
      <alignment horizontal="distributed" vertical="center" wrapText="1" shrinkToFit="1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3" fillId="3" borderId="0" xfId="0" applyNumberFormat="1" applyFont="1" applyFill="1" applyBorder="1" applyAlignment="1" applyProtection="1">
      <alignment horizontal="right" vertical="center" shrinkToFit="1"/>
      <protection locked="0"/>
    </xf>
    <xf numFmtId="180" fontId="31" fillId="0" borderId="12" xfId="0" applyNumberFormat="1" applyFont="1" applyFill="1" applyBorder="1" applyAlignment="1">
      <alignment horizontal="right" vertical="center" shrinkToFit="1"/>
    </xf>
    <xf numFmtId="180" fontId="31" fillId="0" borderId="0" xfId="0" applyNumberFormat="1" applyFont="1" applyFill="1" applyBorder="1" applyAlignment="1">
      <alignment horizontal="right" vertical="center" shrinkToFit="1"/>
    </xf>
    <xf numFmtId="0" fontId="11" fillId="0" borderId="13" xfId="0" applyFont="1" applyBorder="1" applyAlignment="1">
      <alignment horizontal="distributed" vertical="center" wrapText="1" shrinkToFit="1"/>
    </xf>
    <xf numFmtId="180" fontId="3" fillId="0" borderId="13" xfId="0" applyNumberFormat="1" applyFont="1" applyBorder="1" applyAlignment="1" applyProtection="1">
      <alignment horizontal="right" vertical="center" shrinkToFit="1"/>
      <protection locked="0"/>
    </xf>
    <xf numFmtId="41" fontId="3" fillId="0" borderId="4" xfId="0" applyNumberFormat="1" applyFont="1" applyBorder="1" applyAlignment="1" applyProtection="1">
      <alignment horizontal="right" vertical="center" shrinkToFit="1"/>
      <protection locked="0"/>
    </xf>
    <xf numFmtId="180" fontId="3" fillId="0" borderId="4" xfId="0" applyNumberFormat="1" applyFont="1" applyBorder="1" applyAlignment="1" applyProtection="1">
      <alignment horizontal="right" vertical="center" shrinkToFit="1"/>
      <protection locked="0"/>
    </xf>
    <xf numFmtId="41" fontId="31" fillId="0" borderId="4" xfId="0" applyNumberFormat="1" applyFont="1" applyBorder="1" applyAlignment="1">
      <alignment horizontal="right" vertical="center" shrinkToFit="1"/>
    </xf>
    <xf numFmtId="0" fontId="29" fillId="0" borderId="4" xfId="0" applyFont="1" applyBorder="1" applyAlignment="1">
      <alignment vertical="center"/>
    </xf>
    <xf numFmtId="3" fontId="8" fillId="0" borderId="0" xfId="0" applyNumberFormat="1" applyFont="1" applyBorder="1"/>
    <xf numFmtId="0" fontId="8" fillId="0" borderId="0" xfId="0" applyFont="1"/>
    <xf numFmtId="0" fontId="11" fillId="0" borderId="0" xfId="0" applyFont="1" applyBorder="1"/>
    <xf numFmtId="3" fontId="11" fillId="0" borderId="0" xfId="0" applyNumberFormat="1" applyFont="1" applyBorder="1"/>
    <xf numFmtId="3" fontId="19" fillId="0" borderId="0" xfId="0" applyNumberFormat="1" applyFont="1" applyBorder="1"/>
    <xf numFmtId="0" fontId="11" fillId="0" borderId="0" xfId="0" applyFont="1"/>
    <xf numFmtId="0" fontId="53" fillId="0" borderId="0" xfId="0" applyFont="1" applyBorder="1" applyAlignment="1">
      <alignment horizontal="center" vertical="center"/>
    </xf>
    <xf numFmtId="177" fontId="3" fillId="2" borderId="8" xfId="0" quotePrefix="1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9" xfId="0" applyFont="1" applyFill="1" applyBorder="1" applyAlignment="1">
      <alignment horizontal="centerContinuous" vertical="center"/>
    </xf>
    <xf numFmtId="0" fontId="8" fillId="2" borderId="16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Continuous" vertical="center"/>
    </xf>
    <xf numFmtId="177" fontId="3" fillId="2" borderId="2" xfId="0" quotePrefix="1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11" fillId="2" borderId="5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8" fillId="2" borderId="16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 shrinkToFit="1"/>
    </xf>
    <xf numFmtId="0" fontId="57" fillId="2" borderId="2" xfId="0" applyFont="1" applyFill="1" applyBorder="1" applyAlignment="1">
      <alignment horizontal="centerContinuous" vertical="center" shrinkToFit="1"/>
    </xf>
    <xf numFmtId="0" fontId="57" fillId="2" borderId="3" xfId="0" applyFont="1" applyFill="1" applyBorder="1" applyAlignment="1">
      <alignment horizontal="centerContinuous" vertical="center" shrinkToFit="1"/>
    </xf>
    <xf numFmtId="0" fontId="57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Continuous" vertical="center" shrinkToFit="1"/>
    </xf>
    <xf numFmtId="177" fontId="3" fillId="2" borderId="6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Continuous" vertical="center" shrinkToFit="1"/>
    </xf>
    <xf numFmtId="0" fontId="8" fillId="2" borderId="6" xfId="0" applyFont="1" applyFill="1" applyBorder="1" applyAlignment="1">
      <alignment horizontal="centerContinuous" vertical="center" shrinkToFi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Continuous" vertical="center"/>
    </xf>
    <xf numFmtId="180" fontId="31" fillId="0" borderId="0" xfId="0" quotePrefix="1" applyNumberFormat="1" applyFont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0" fontId="25" fillId="0" borderId="2" xfId="0" applyFont="1" applyBorder="1" applyAlignment="1">
      <alignment horizontal="center" vertical="center" wrapText="1"/>
    </xf>
    <xf numFmtId="0" fontId="29" fillId="0" borderId="0" xfId="0" applyFont="1" applyFill="1" applyBorder="1"/>
    <xf numFmtId="0" fontId="3" fillId="0" borderId="2" xfId="0" applyNumberFormat="1" applyFont="1" applyFill="1" applyBorder="1" applyAlignment="1">
      <alignment horizontal="distributed" vertical="center" wrapText="1" shrinkToFit="1"/>
    </xf>
    <xf numFmtId="180" fontId="3" fillId="0" borderId="0" xfId="0" quotePrefix="1" applyNumberFormat="1" applyFont="1" applyFill="1" applyBorder="1" applyAlignment="1">
      <alignment horizontal="right" vertical="center" shrinkToFit="1"/>
    </xf>
    <xf numFmtId="180" fontId="3" fillId="0" borderId="3" xfId="0" quotePrefix="1" applyNumberFormat="1" applyFont="1" applyFill="1" applyBorder="1" applyAlignment="1">
      <alignment horizontal="right" vertical="center" shrinkToFit="1"/>
    </xf>
    <xf numFmtId="178" fontId="3" fillId="0" borderId="3" xfId="0" applyNumberFormat="1" applyFont="1" applyFill="1" applyBorder="1" applyAlignment="1" applyProtection="1">
      <alignment horizontal="right" vertical="center" shrinkToFit="1"/>
    </xf>
    <xf numFmtId="178" fontId="3" fillId="0" borderId="3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distributed" vertical="center" wrapText="1" shrinkToFit="1"/>
    </xf>
    <xf numFmtId="178" fontId="3" fillId="0" borderId="0" xfId="0" applyNumberFormat="1" applyFont="1" applyFill="1" applyBorder="1" applyAlignment="1" applyProtection="1">
      <alignment horizontal="right" vertical="center" shrinkToFit="1"/>
    </xf>
    <xf numFmtId="180" fontId="3" fillId="0" borderId="0" xfId="0" applyNumberFormat="1" applyFont="1" applyFill="1" applyBorder="1" applyAlignment="1" applyProtection="1">
      <alignment horizontal="right" vertical="center" shrinkToFit="1"/>
    </xf>
    <xf numFmtId="0" fontId="29" fillId="0" borderId="0" xfId="0" applyFont="1"/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3" fillId="0" borderId="0" xfId="0" applyFont="1" applyAlignment="1"/>
    <xf numFmtId="0" fontId="53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29" fillId="0" borderId="0" xfId="0" applyFont="1" applyBorder="1"/>
    <xf numFmtId="0" fontId="8" fillId="2" borderId="10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176" fontId="3" fillId="2" borderId="2" xfId="0" quotePrefix="1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178" fontId="3" fillId="0" borderId="0" xfId="0" applyNumberFormat="1" applyFont="1" applyFill="1" applyBorder="1" applyAlignment="1">
      <alignment horizontal="right" vertical="center" shrinkToFit="1"/>
    </xf>
    <xf numFmtId="178" fontId="3" fillId="0" borderId="3" xfId="0" applyNumberFormat="1" applyFont="1" applyFill="1" applyBorder="1" applyAlignment="1">
      <alignment horizontal="right" vertical="center" shrinkToFit="1"/>
    </xf>
    <xf numFmtId="3" fontId="29" fillId="0" borderId="0" xfId="0" applyNumberFormat="1" applyFont="1" applyBorder="1"/>
    <xf numFmtId="3" fontId="29" fillId="0" borderId="14" xfId="0" applyNumberFormat="1" applyFont="1" applyBorder="1"/>
    <xf numFmtId="178" fontId="3" fillId="0" borderId="12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78" fontId="3" fillId="0" borderId="3" xfId="0" applyNumberFormat="1" applyFont="1" applyFill="1" applyBorder="1" applyAlignment="1">
      <alignment horizontal="right" vertical="center" shrinkToFit="1"/>
    </xf>
    <xf numFmtId="3" fontId="29" fillId="0" borderId="0" xfId="0" applyNumberFormat="1" applyFont="1" applyFill="1" applyBorder="1"/>
    <xf numFmtId="3" fontId="29" fillId="0" borderId="14" xfId="0" applyNumberFormat="1" applyFont="1" applyFill="1" applyBorder="1"/>
    <xf numFmtId="178" fontId="25" fillId="0" borderId="12" xfId="0" applyNumberFormat="1" applyFont="1" applyBorder="1" applyAlignment="1">
      <alignment horizontal="right" vertical="center" shrinkToFit="1"/>
    </xf>
    <xf numFmtId="178" fontId="25" fillId="0" borderId="0" xfId="0" applyNumberFormat="1" applyFont="1" applyBorder="1" applyAlignment="1">
      <alignment horizontal="right" vertical="center" shrinkToFit="1"/>
    </xf>
    <xf numFmtId="178" fontId="25" fillId="0" borderId="3" xfId="0" applyNumberFormat="1" applyFont="1" applyBorder="1" applyAlignment="1">
      <alignment horizontal="right" vertical="center" shrinkToFit="1"/>
    </xf>
    <xf numFmtId="3" fontId="56" fillId="0" borderId="0" xfId="0" applyNumberFormat="1" applyFont="1" applyFill="1" applyBorder="1"/>
    <xf numFmtId="3" fontId="56" fillId="0" borderId="14" xfId="0" applyNumberFormat="1" applyFont="1" applyFill="1" applyBorder="1"/>
    <xf numFmtId="178" fontId="3" fillId="0" borderId="12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0" fontId="29" fillId="0" borderId="14" xfId="0" applyFont="1" applyBorder="1"/>
    <xf numFmtId="178" fontId="3" fillId="0" borderId="4" xfId="0" applyNumberFormat="1" applyFont="1" applyBorder="1" applyAlignment="1">
      <alignment horizontal="right" vertical="center" shrinkToFit="1"/>
    </xf>
    <xf numFmtId="178" fontId="3" fillId="0" borderId="5" xfId="0" applyNumberFormat="1" applyFont="1" applyBorder="1" applyAlignment="1">
      <alignment horizontal="right" vertical="center" shrinkToFit="1"/>
    </xf>
    <xf numFmtId="0" fontId="8" fillId="0" borderId="11" xfId="0" applyFont="1" applyBorder="1" applyAlignment="1"/>
    <xf numFmtId="0" fontId="29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185" fontId="11" fillId="0" borderId="0" xfId="0" applyNumberFormat="1" applyFont="1" applyBorder="1"/>
    <xf numFmtId="0" fontId="8" fillId="2" borderId="11" xfId="0" quotePrefix="1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185" fontId="8" fillId="2" borderId="8" xfId="0" applyNumberFormat="1" applyFont="1" applyFill="1" applyBorder="1" applyAlignment="1">
      <alignment horizontal="centerContinuous" vertical="center"/>
    </xf>
    <xf numFmtId="185" fontId="8" fillId="2" borderId="2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Continuous" vertical="center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" vertical="center"/>
    </xf>
    <xf numFmtId="185" fontId="8" fillId="2" borderId="2" xfId="0" applyNumberFormat="1" applyFont="1" applyFill="1" applyBorder="1" applyAlignment="1">
      <alignment horizontal="centerContinuous" vertical="center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57" fillId="2" borderId="6" xfId="0" applyFont="1" applyFill="1" applyBorder="1" applyAlignment="1">
      <alignment horizontal="centerContinuous" vertical="center" wrapText="1"/>
    </xf>
    <xf numFmtId="185" fontId="8" fillId="2" borderId="6" xfId="0" applyNumberFormat="1" applyFont="1" applyFill="1" applyBorder="1" applyAlignment="1">
      <alignment horizontal="centerContinuous" vertical="center" wrapText="1"/>
    </xf>
    <xf numFmtId="0" fontId="3" fillId="0" borderId="2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 shrinkToFit="1"/>
    </xf>
    <xf numFmtId="184" fontId="3" fillId="0" borderId="3" xfId="0" applyNumberFormat="1" applyFont="1" applyFill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25" fillId="0" borderId="6" xfId="0" applyNumberFormat="1" applyFont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right" vertical="center" shrinkToFit="1"/>
    </xf>
    <xf numFmtId="41" fontId="3" fillId="0" borderId="4" xfId="0" applyNumberFormat="1" applyFont="1" applyFill="1" applyBorder="1" applyAlignment="1">
      <alignment horizontal="right" vertical="center" shrinkToFit="1"/>
    </xf>
    <xf numFmtId="184" fontId="25" fillId="0" borderId="5" xfId="0" applyNumberFormat="1" applyFont="1" applyFill="1" applyBorder="1" applyAlignment="1">
      <alignment horizontal="right" vertical="center" shrinkToFit="1"/>
    </xf>
    <xf numFmtId="0" fontId="56" fillId="0" borderId="0" xfId="0" applyFont="1" applyFill="1" applyBorder="1"/>
    <xf numFmtId="178" fontId="58" fillId="0" borderId="0" xfId="0" applyNumberFormat="1" applyFont="1" applyBorder="1" applyAlignment="1">
      <alignment horizontal="right" shrinkToFit="1"/>
    </xf>
    <xf numFmtId="186" fontId="58" fillId="0" borderId="0" xfId="0" applyNumberFormat="1" applyFont="1" applyBorder="1" applyAlignment="1">
      <alignment horizontal="right" shrinkToFit="1"/>
    </xf>
    <xf numFmtId="0" fontId="56" fillId="0" borderId="0" xfId="0" applyFont="1" applyBorder="1" applyAlignment="1"/>
    <xf numFmtId="3" fontId="59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5" fontId="19" fillId="0" borderId="0" xfId="0" applyNumberFormat="1" applyFont="1" applyBorder="1"/>
    <xf numFmtId="0" fontId="60" fillId="2" borderId="8" xfId="0" applyFont="1" applyFill="1" applyBorder="1" applyAlignment="1">
      <alignment vertical="center"/>
    </xf>
    <xf numFmtId="0" fontId="29" fillId="2" borderId="0" xfId="0" applyFont="1" applyFill="1" applyBorder="1"/>
    <xf numFmtId="0" fontId="8" fillId="2" borderId="2" xfId="0" applyFont="1" applyFill="1" applyBorder="1"/>
    <xf numFmtId="0" fontId="29" fillId="2" borderId="0" xfId="0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0" fontId="56" fillId="2" borderId="0" xfId="0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176" fontId="8" fillId="2" borderId="2" xfId="0" applyNumberFormat="1" applyFont="1" applyFill="1" applyBorder="1" applyAlignment="1">
      <alignment horizontal="center" vertical="center"/>
    </xf>
    <xf numFmtId="0" fontId="59" fillId="2" borderId="2" xfId="0" applyFont="1" applyFill="1" applyBorder="1"/>
    <xf numFmtId="0" fontId="60" fillId="2" borderId="0" xfId="0" applyFont="1" applyFill="1" applyBorder="1" applyAlignment="1">
      <alignment horizontal="center" vertical="center" wrapText="1"/>
    </xf>
    <xf numFmtId="0" fontId="60" fillId="2" borderId="12" xfId="0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/>
    </xf>
    <xf numFmtId="0" fontId="60" fillId="2" borderId="4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8" fillId="2" borderId="8" xfId="0" quotePrefix="1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horizontal="centerContinuous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Continuous" vertical="center" wrapText="1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shrinkToFit="1"/>
    </xf>
    <xf numFmtId="0" fontId="29" fillId="0" borderId="15" xfId="0" applyFont="1" applyBorder="1" applyAlignment="1">
      <alignment shrinkToFit="1"/>
    </xf>
    <xf numFmtId="0" fontId="29" fillId="0" borderId="14" xfId="0" applyFont="1" applyBorder="1" applyAlignment="1">
      <alignment shrinkToFit="1"/>
    </xf>
    <xf numFmtId="0" fontId="56" fillId="0" borderId="0" xfId="0" applyFont="1" applyFill="1" applyBorder="1" applyAlignment="1">
      <alignment shrinkToFit="1"/>
    </xf>
    <xf numFmtId="0" fontId="56" fillId="0" borderId="15" xfId="0" applyFont="1" applyFill="1" applyBorder="1" applyAlignment="1">
      <alignment shrinkToFit="1"/>
    </xf>
    <xf numFmtId="0" fontId="8" fillId="0" borderId="0" xfId="0" applyFont="1" applyAlignment="1">
      <alignment vertical="top"/>
    </xf>
    <xf numFmtId="178" fontId="24" fillId="0" borderId="0" xfId="0" applyNumberFormat="1" applyFont="1" applyAlignment="1">
      <alignment vertical="top"/>
    </xf>
    <xf numFmtId="178" fontId="24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178" fontId="66" fillId="0" borderId="0" xfId="0" applyNumberFormat="1" applyFont="1"/>
    <xf numFmtId="178" fontId="6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9" fillId="0" borderId="0" xfId="0" applyFont="1"/>
    <xf numFmtId="0" fontId="19" fillId="0" borderId="0" xfId="0" applyFont="1" applyBorder="1"/>
    <xf numFmtId="0" fontId="11" fillId="0" borderId="0" xfId="0" applyFont="1" applyAlignment="1"/>
    <xf numFmtId="0" fontId="53" fillId="0" borderId="0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 applyAlignment="1">
      <alignment horizontal="centerContinuous"/>
    </xf>
    <xf numFmtId="0" fontId="29" fillId="0" borderId="0" xfId="0" applyFont="1" applyBorder="1"/>
    <xf numFmtId="0" fontId="11" fillId="2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4" fillId="2" borderId="3" xfId="0" applyFont="1" applyFill="1" applyBorder="1" applyAlignment="1">
      <alignment horizontal="centerContinuous" vertical="center"/>
    </xf>
    <xf numFmtId="0" fontId="24" fillId="2" borderId="2" xfId="0" applyFont="1" applyFill="1" applyBorder="1" applyAlignment="1">
      <alignment horizontal="centerContinuous" vertical="center"/>
    </xf>
    <xf numFmtId="0" fontId="24" fillId="2" borderId="12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8" fillId="2" borderId="13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/>
    </xf>
    <xf numFmtId="0" fontId="62" fillId="0" borderId="12" xfId="0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 horizontal="right" vertical="center" shrinkToFit="1"/>
    </xf>
    <xf numFmtId="178" fontId="62" fillId="0" borderId="0" xfId="0" applyNumberFormat="1" applyFont="1" applyFill="1" applyBorder="1" applyAlignment="1">
      <alignment horizontal="right" vertical="center" shrinkToFit="1"/>
    </xf>
    <xf numFmtId="178" fontId="62" fillId="0" borderId="3" xfId="0" applyNumberFormat="1" applyFont="1" applyFill="1" applyBorder="1" applyAlignment="1">
      <alignment horizontal="right" vertical="center" shrinkToFit="1"/>
    </xf>
    <xf numFmtId="0" fontId="29" fillId="0" borderId="0" xfId="0" applyFont="1" applyFill="1" applyBorder="1"/>
    <xf numFmtId="0" fontId="37" fillId="0" borderId="13" xfId="0" applyFont="1" applyFill="1" applyBorder="1" applyAlignment="1">
      <alignment horizontal="center" vertical="center"/>
    </xf>
    <xf numFmtId="178" fontId="37" fillId="0" borderId="13" xfId="0" applyNumberFormat="1" applyFont="1" applyFill="1" applyBorder="1" applyAlignment="1">
      <alignment horizontal="right" vertical="center" shrinkToFit="1"/>
    </xf>
    <xf numFmtId="178" fontId="37" fillId="0" borderId="4" xfId="0" applyNumberFormat="1" applyFont="1" applyFill="1" applyBorder="1" applyAlignment="1">
      <alignment horizontal="right" vertical="center" shrinkToFit="1"/>
    </xf>
    <xf numFmtId="178" fontId="37" fillId="0" borderId="5" xfId="0" applyNumberFormat="1" applyFont="1" applyFill="1" applyBorder="1" applyAlignment="1">
      <alignment horizontal="right" vertical="center" shrinkToFit="1"/>
    </xf>
    <xf numFmtId="0" fontId="56" fillId="0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24" fillId="2" borderId="0" xfId="0" applyFont="1" applyFill="1" applyBorder="1" applyAlignment="1">
      <alignment horizontal="centerContinuous" vertical="center"/>
    </xf>
    <xf numFmtId="0" fontId="24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quotePrefix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/>
    </xf>
    <xf numFmtId="176" fontId="3" fillId="4" borderId="8" xfId="0" applyNumberFormat="1" applyFont="1" applyFill="1" applyBorder="1" applyAlignment="1">
      <alignment horizontal="center" vertical="center" shrinkToFit="1"/>
    </xf>
    <xf numFmtId="0" fontId="29" fillId="5" borderId="0" xfId="0" applyFont="1" applyFill="1" applyBorder="1" applyAlignment="1">
      <alignment vertical="center"/>
    </xf>
    <xf numFmtId="176" fontId="3" fillId="4" borderId="2" xfId="0" applyNumberFormat="1" applyFont="1" applyFill="1" applyBorder="1" applyAlignment="1">
      <alignment horizontal="center" vertical="center" shrinkToFit="1"/>
    </xf>
    <xf numFmtId="0" fontId="24" fillId="4" borderId="3" xfId="0" applyFont="1" applyFill="1" applyBorder="1" applyAlignment="1">
      <alignment horizontal="centerContinuous" vertical="center" shrinkToFit="1"/>
    </xf>
    <xf numFmtId="0" fontId="24" fillId="4" borderId="3" xfId="0" applyFont="1" applyFill="1" applyBorder="1" applyAlignment="1">
      <alignment horizontal="center" vertical="center" shrinkToFit="1"/>
    </xf>
    <xf numFmtId="0" fontId="24" fillId="4" borderId="7" xfId="0" applyFont="1" applyFill="1" applyBorder="1" applyAlignment="1">
      <alignment horizontal="centerContinuous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Continuous" vertical="center" shrinkToFit="1"/>
    </xf>
    <xf numFmtId="0" fontId="8" fillId="4" borderId="8" xfId="0" applyFont="1" applyFill="1" applyBorder="1" applyAlignment="1">
      <alignment horizontal="centerContinuous" vertical="center" shrinkToFit="1"/>
    </xf>
    <xf numFmtId="177" fontId="3" fillId="4" borderId="2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24" fillId="4" borderId="2" xfId="0" applyFont="1" applyFill="1" applyBorder="1" applyAlignment="1">
      <alignment horizontal="center" vertical="center" shrinkToFit="1"/>
    </xf>
    <xf numFmtId="176" fontId="3" fillId="4" borderId="6" xfId="0" applyNumberFormat="1" applyFont="1" applyFill="1" applyBorder="1" applyAlignment="1">
      <alignment horizontal="center" vertical="center" shrinkToFit="1"/>
    </xf>
    <xf numFmtId="0" fontId="24" fillId="4" borderId="5" xfId="0" applyFont="1" applyFill="1" applyBorder="1" applyAlignment="1">
      <alignment horizontal="center" vertical="center" shrinkToFit="1"/>
    </xf>
    <xf numFmtId="179" fontId="3" fillId="4" borderId="5" xfId="0" applyNumberFormat="1" applyFont="1" applyFill="1" applyBorder="1" applyAlignment="1">
      <alignment horizontal="right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3" fillId="0" borderId="12" xfId="0" quotePrefix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right" vertical="center" wrapText="1" shrinkToFit="1"/>
    </xf>
    <xf numFmtId="179" fontId="3" fillId="0" borderId="0" xfId="0" applyNumberFormat="1" applyFont="1" applyBorder="1" applyAlignment="1">
      <alignment horizontal="right" vertical="center" wrapText="1" shrinkToFit="1"/>
    </xf>
    <xf numFmtId="178" fontId="3" fillId="0" borderId="0" xfId="0" applyNumberFormat="1" applyFont="1" applyBorder="1" applyAlignment="1">
      <alignment horizontal="right" vertical="center" wrapText="1" shrinkToFit="1"/>
    </xf>
    <xf numFmtId="179" fontId="3" fillId="0" borderId="3" xfId="0" applyNumberFormat="1" applyFont="1" applyBorder="1" applyAlignment="1">
      <alignment horizontal="right" vertical="center" wrapText="1" shrinkToFit="1"/>
    </xf>
    <xf numFmtId="179" fontId="31" fillId="0" borderId="12" xfId="0" applyNumberFormat="1" applyFont="1" applyBorder="1" applyAlignment="1">
      <alignment horizontal="right" vertical="center" wrapText="1" shrinkToFit="1"/>
    </xf>
    <xf numFmtId="179" fontId="31" fillId="0" borderId="0" xfId="0" applyNumberFormat="1" applyFont="1" applyBorder="1" applyAlignment="1">
      <alignment horizontal="right" vertical="center" wrapText="1" shrinkToFit="1"/>
    </xf>
    <xf numFmtId="179" fontId="31" fillId="0" borderId="3" xfId="0" applyNumberFormat="1" applyFont="1" applyBorder="1" applyAlignment="1">
      <alignment horizontal="right" vertical="center" wrapText="1" shrinkToFit="1"/>
    </xf>
    <xf numFmtId="0" fontId="16" fillId="0" borderId="0" xfId="0" applyFont="1" applyBorder="1"/>
    <xf numFmtId="0" fontId="68" fillId="0" borderId="12" xfId="0" quotePrefix="1" applyFont="1" applyBorder="1" applyAlignment="1">
      <alignment horizontal="center" vertical="center"/>
    </xf>
    <xf numFmtId="179" fontId="68" fillId="0" borderId="12" xfId="0" applyNumberFormat="1" applyFont="1" applyBorder="1" applyAlignment="1">
      <alignment horizontal="right" vertical="center" wrapText="1" shrinkToFit="1"/>
    </xf>
    <xf numFmtId="179" fontId="68" fillId="0" borderId="0" xfId="0" applyNumberFormat="1" applyFont="1" applyBorder="1" applyAlignment="1">
      <alignment horizontal="right" vertical="center" wrapText="1" shrinkToFit="1"/>
    </xf>
    <xf numFmtId="178" fontId="68" fillId="0" borderId="0" xfId="0" applyNumberFormat="1" applyFont="1" applyBorder="1" applyAlignment="1">
      <alignment horizontal="right" vertical="center" wrapText="1" shrinkToFit="1"/>
    </xf>
    <xf numFmtId="179" fontId="68" fillId="0" borderId="3" xfId="0" applyNumberFormat="1" applyFont="1" applyBorder="1" applyAlignment="1">
      <alignment horizontal="right" vertical="center" wrapText="1" shrinkToFit="1"/>
    </xf>
    <xf numFmtId="179" fontId="69" fillId="0" borderId="12" xfId="0" applyNumberFormat="1" applyFont="1" applyBorder="1" applyAlignment="1">
      <alignment horizontal="right" vertical="center" wrapText="1" shrinkToFit="1"/>
    </xf>
    <xf numFmtId="179" fontId="69" fillId="0" borderId="0" xfId="0" applyNumberFormat="1" applyFont="1" applyBorder="1" applyAlignment="1">
      <alignment horizontal="right" vertical="center" wrapText="1" shrinkToFit="1"/>
    </xf>
    <xf numFmtId="179" fontId="69" fillId="0" borderId="3" xfId="0" applyNumberFormat="1" applyFont="1" applyBorder="1" applyAlignment="1">
      <alignment horizontal="right" vertical="center" wrapText="1" shrinkToFit="1"/>
    </xf>
    <xf numFmtId="0" fontId="54" fillId="0" borderId="0" xfId="0" applyFont="1" applyBorder="1"/>
    <xf numFmtId="0" fontId="70" fillId="0" borderId="13" xfId="0" quotePrefix="1" applyFont="1" applyBorder="1" applyAlignment="1">
      <alignment horizontal="center" vertical="center"/>
    </xf>
    <xf numFmtId="179" fontId="70" fillId="0" borderId="12" xfId="0" applyNumberFormat="1" applyFont="1" applyBorder="1" applyAlignment="1">
      <alignment horizontal="right" vertical="center" wrapText="1" shrinkToFit="1"/>
    </xf>
    <xf numFmtId="179" fontId="70" fillId="0" borderId="0" xfId="0" applyNumberFormat="1" applyFont="1" applyBorder="1" applyAlignment="1">
      <alignment horizontal="right" vertical="center" wrapText="1" shrinkToFit="1"/>
    </xf>
    <xf numFmtId="178" fontId="70" fillId="0" borderId="0" xfId="0" applyNumberFormat="1" applyFont="1" applyBorder="1" applyAlignment="1">
      <alignment horizontal="right" vertical="center" wrapText="1" shrinkToFit="1"/>
    </xf>
    <xf numFmtId="179" fontId="70" fillId="0" borderId="3" xfId="0" applyNumberFormat="1" applyFont="1" applyBorder="1" applyAlignment="1">
      <alignment horizontal="right" vertical="center" wrapText="1" shrinkToFit="1"/>
    </xf>
    <xf numFmtId="0" fontId="25" fillId="0" borderId="13" xfId="0" quotePrefix="1" applyFont="1" applyBorder="1" applyAlignment="1">
      <alignment horizontal="center" vertical="center"/>
    </xf>
    <xf numFmtId="179" fontId="71" fillId="0" borderId="4" xfId="0" applyNumberFormat="1" applyFont="1" applyBorder="1" applyAlignment="1">
      <alignment horizontal="right" vertical="center" wrapText="1" shrinkToFit="1"/>
    </xf>
    <xf numFmtId="179" fontId="71" fillId="0" borderId="5" xfId="0" applyNumberFormat="1" applyFont="1" applyBorder="1" applyAlignment="1">
      <alignment horizontal="right" vertical="center" wrapText="1" shrinkToFit="1"/>
    </xf>
    <xf numFmtId="176" fontId="24" fillId="4" borderId="10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Continuous" vertical="center" shrinkToFit="1"/>
    </xf>
    <xf numFmtId="0" fontId="72" fillId="2" borderId="3" xfId="0" applyFont="1" applyFill="1" applyBorder="1" applyAlignment="1">
      <alignment horizontal="centerContinuous" vertical="center" shrinkToFit="1"/>
    </xf>
    <xf numFmtId="0" fontId="72" fillId="2" borderId="9" xfId="0" applyFont="1" applyFill="1" applyBorder="1" applyAlignment="1">
      <alignment horizontal="centerContinuous" vertical="center" shrinkToFit="1"/>
    </xf>
    <xf numFmtId="0" fontId="72" fillId="2" borderId="2" xfId="0" applyFont="1" applyFill="1" applyBorder="1" applyAlignment="1">
      <alignment horizontal="center" vertical="center" shrinkToFit="1"/>
    </xf>
    <xf numFmtId="0" fontId="72" fillId="2" borderId="0" xfId="0" applyFont="1" applyFill="1" applyBorder="1" applyAlignment="1">
      <alignment horizontal="center" vertical="center" shrinkToFit="1"/>
    </xf>
    <xf numFmtId="0" fontId="72" fillId="2" borderId="8" xfId="0" applyFont="1" applyFill="1" applyBorder="1" applyAlignment="1">
      <alignment vertical="center" shrinkToFit="1"/>
    </xf>
    <xf numFmtId="0" fontId="8" fillId="4" borderId="12" xfId="0" applyFont="1" applyFill="1" applyBorder="1" applyAlignment="1">
      <alignment horizontal="center" vertical="center" shrinkToFit="1"/>
    </xf>
    <xf numFmtId="176" fontId="24" fillId="4" borderId="3" xfId="0" applyNumberFormat="1" applyFont="1" applyFill="1" applyBorder="1" applyAlignment="1">
      <alignment horizontal="center" vertical="center" shrinkToFit="1"/>
    </xf>
    <xf numFmtId="0" fontId="72" fillId="2" borderId="3" xfId="0" applyFont="1" applyFill="1" applyBorder="1" applyAlignment="1">
      <alignment horizontal="center" vertical="center" shrinkToFit="1"/>
    </xf>
    <xf numFmtId="0" fontId="72" fillId="2" borderId="12" xfId="0" applyFont="1" applyFill="1" applyBorder="1" applyAlignment="1">
      <alignment horizontal="centerContinuous" vertical="center" shrinkToFit="1"/>
    </xf>
    <xf numFmtId="0" fontId="72" fillId="2" borderId="2" xfId="0" applyFont="1" applyFill="1" applyBorder="1" applyAlignment="1">
      <alignment vertical="center" shrinkToFit="1"/>
    </xf>
    <xf numFmtId="0" fontId="8" fillId="4" borderId="4" xfId="0" applyFont="1" applyFill="1" applyBorder="1" applyAlignment="1">
      <alignment horizontal="center" vertical="center" shrinkToFit="1"/>
    </xf>
    <xf numFmtId="176" fontId="24" fillId="4" borderId="5" xfId="0" applyNumberFormat="1" applyFont="1" applyFill="1" applyBorder="1" applyAlignment="1">
      <alignment horizontal="center" vertical="center" shrinkToFit="1"/>
    </xf>
    <xf numFmtId="0" fontId="72" fillId="2" borderId="5" xfId="0" applyFont="1" applyFill="1" applyBorder="1" applyAlignment="1">
      <alignment horizontal="center" vertical="center" shrinkToFit="1"/>
    </xf>
    <xf numFmtId="0" fontId="72" fillId="2" borderId="13" xfId="0" applyFont="1" applyFill="1" applyBorder="1" applyAlignment="1">
      <alignment horizontal="center" vertical="center" shrinkToFit="1"/>
    </xf>
    <xf numFmtId="0" fontId="72" fillId="2" borderId="6" xfId="0" applyFont="1" applyFill="1" applyBorder="1" applyAlignment="1">
      <alignment horizontal="center" vertical="center" shrinkToFit="1"/>
    </xf>
    <xf numFmtId="0" fontId="72" fillId="2" borderId="4" xfId="0" applyFont="1" applyFill="1" applyBorder="1" applyAlignment="1">
      <alignment horizontal="center" vertical="center" shrinkToFit="1"/>
    </xf>
    <xf numFmtId="178" fontId="69" fillId="0" borderId="0" xfId="0" applyNumberFormat="1" applyFont="1" applyBorder="1" applyAlignment="1">
      <alignment horizontal="right" vertical="center" wrapText="1" shrinkToFit="1"/>
    </xf>
    <xf numFmtId="178" fontId="69" fillId="0" borderId="3" xfId="0" applyNumberFormat="1" applyFont="1" applyBorder="1" applyAlignment="1">
      <alignment horizontal="right" vertical="center" wrapText="1" shrinkToFit="1"/>
    </xf>
    <xf numFmtId="178" fontId="69" fillId="0" borderId="4" xfId="0" applyNumberFormat="1" applyFont="1" applyBorder="1" applyAlignment="1">
      <alignment horizontal="right" vertical="center" wrapText="1" shrinkToFit="1"/>
    </xf>
    <xf numFmtId="178" fontId="69" fillId="0" borderId="5" xfId="0" applyNumberFormat="1" applyFont="1" applyBorder="1" applyAlignment="1">
      <alignment horizontal="right" vertical="center" wrapText="1" shrinkToFit="1"/>
    </xf>
    <xf numFmtId="0" fontId="19" fillId="0" borderId="0" xfId="0" applyFont="1" applyBorder="1" applyAlignment="1"/>
    <xf numFmtId="0" fontId="19" fillId="0" borderId="0" xfId="0" applyFont="1" applyAlignment="1">
      <alignment horizontal="right"/>
    </xf>
    <xf numFmtId="0" fontId="3" fillId="0" borderId="0" xfId="0" applyFont="1"/>
    <xf numFmtId="0" fontId="16" fillId="0" borderId="0" xfId="0" applyFont="1"/>
    <xf numFmtId="0" fontId="7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29" fillId="0" borderId="0" xfId="0" applyFont="1"/>
    <xf numFmtId="0" fontId="11" fillId="2" borderId="8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right" vertical="center" wrapText="1" shrinkToFit="1"/>
    </xf>
    <xf numFmtId="180" fontId="31" fillId="0" borderId="0" xfId="0" applyNumberFormat="1" applyFont="1" applyBorder="1" applyAlignment="1">
      <alignment horizontal="right" vertical="center" wrapText="1" shrinkToFit="1"/>
    </xf>
    <xf numFmtId="180" fontId="31" fillId="0" borderId="3" xfId="0" applyNumberFormat="1" applyFont="1" applyBorder="1" applyAlignment="1">
      <alignment horizontal="right" vertical="center" wrapText="1" shrinkToFit="1"/>
    </xf>
    <xf numFmtId="0" fontId="68" fillId="0" borderId="2" xfId="0" applyFont="1" applyBorder="1" applyAlignment="1">
      <alignment horizontal="center" vertical="center" wrapText="1"/>
    </xf>
    <xf numFmtId="180" fontId="68" fillId="0" borderId="12" xfId="0" applyNumberFormat="1" applyFont="1" applyBorder="1" applyAlignment="1">
      <alignment horizontal="right" vertical="center" wrapText="1" shrinkToFit="1"/>
    </xf>
    <xf numFmtId="180" fontId="69" fillId="0" borderId="0" xfId="0" applyNumberFormat="1" applyFont="1" applyBorder="1" applyAlignment="1">
      <alignment horizontal="right" vertical="center" wrapText="1" shrinkToFit="1"/>
    </xf>
    <xf numFmtId="180" fontId="69" fillId="0" borderId="3" xfId="0" applyNumberFormat="1" applyFont="1" applyBorder="1" applyAlignment="1">
      <alignment horizontal="right" vertical="center" wrapText="1" shrinkToFit="1"/>
    </xf>
    <xf numFmtId="0" fontId="54" fillId="0" borderId="0" xfId="0" applyFont="1"/>
    <xf numFmtId="0" fontId="70" fillId="0" borderId="6" xfId="0" applyFont="1" applyBorder="1" applyAlignment="1">
      <alignment horizontal="center" vertical="center" wrapText="1"/>
    </xf>
    <xf numFmtId="180" fontId="70" fillId="0" borderId="13" xfId="0" applyNumberFormat="1" applyFont="1" applyBorder="1" applyAlignment="1">
      <alignment horizontal="right" vertical="center" wrapText="1" shrinkToFit="1"/>
    </xf>
    <xf numFmtId="180" fontId="71" fillId="0" borderId="4" xfId="0" applyNumberFormat="1" applyFont="1" applyBorder="1" applyAlignment="1">
      <alignment horizontal="right" vertical="center" wrapText="1" shrinkToFit="1"/>
    </xf>
    <xf numFmtId="180" fontId="71" fillId="0" borderId="5" xfId="0" applyNumberFormat="1" applyFont="1" applyBorder="1" applyAlignment="1">
      <alignment horizontal="right" vertical="center" wrapText="1" shrinkToFi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6" fillId="0" borderId="0" xfId="0" applyFont="1"/>
    <xf numFmtId="0" fontId="3" fillId="0" borderId="0" xfId="0" applyFont="1" applyAlignment="1"/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29" fillId="0" borderId="0" xfId="0" applyFont="1"/>
    <xf numFmtId="0" fontId="11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179" fontId="77" fillId="0" borderId="0" xfId="0" applyNumberFormat="1" applyFont="1" applyFill="1" applyBorder="1" applyAlignment="1">
      <alignment horizontal="right" vertical="center" wrapText="1" shrinkToFit="1"/>
    </xf>
    <xf numFmtId="179" fontId="77" fillId="0" borderId="3" xfId="0" applyNumberFormat="1" applyFont="1" applyFill="1" applyBorder="1" applyAlignment="1">
      <alignment horizontal="right" vertical="center" wrapText="1" shrinkToFit="1"/>
    </xf>
    <xf numFmtId="0" fontId="16" fillId="0" borderId="0" xfId="0" applyFont="1" applyBorder="1"/>
    <xf numFmtId="0" fontId="16" fillId="0" borderId="0" xfId="0" applyFont="1" applyFill="1"/>
    <xf numFmtId="0" fontId="54" fillId="0" borderId="0" xfId="0" applyFont="1" applyFill="1"/>
    <xf numFmtId="41" fontId="77" fillId="0" borderId="0" xfId="0" applyNumberFormat="1" applyFont="1" applyFill="1" applyBorder="1" applyAlignment="1">
      <alignment horizontal="right" vertical="center" wrapText="1" shrinkToFit="1"/>
    </xf>
    <xf numFmtId="0" fontId="37" fillId="0" borderId="6" xfId="0" applyFont="1" applyFill="1" applyBorder="1" applyAlignment="1">
      <alignment horizontal="center" vertical="center"/>
    </xf>
    <xf numFmtId="41" fontId="78" fillId="0" borderId="4" xfId="0" applyNumberFormat="1" applyFont="1" applyFill="1" applyBorder="1" applyAlignment="1">
      <alignment horizontal="right" vertical="center" wrapText="1" shrinkToFit="1"/>
    </xf>
    <xf numFmtId="179" fontId="78" fillId="0" borderId="4" xfId="0" applyNumberFormat="1" applyFont="1" applyFill="1" applyBorder="1" applyAlignment="1">
      <alignment horizontal="right" vertical="center" wrapText="1" shrinkToFit="1"/>
    </xf>
    <xf numFmtId="179" fontId="78" fillId="0" borderId="5" xfId="0" applyNumberFormat="1" applyFont="1" applyFill="1" applyBorder="1" applyAlignment="1">
      <alignment horizontal="right" vertical="center" wrapText="1" shrinkToFit="1"/>
    </xf>
    <xf numFmtId="0" fontId="11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6" fillId="0" borderId="0" xfId="0" applyFont="1" applyAlignment="1">
      <alignment horizontal="center" vertical="center"/>
    </xf>
    <xf numFmtId="0" fontId="3" fillId="0" borderId="0" xfId="0" applyFont="1" applyBorder="1"/>
    <xf numFmtId="177" fontId="24" fillId="2" borderId="8" xfId="0" quotePrefix="1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Continuous" vertical="center"/>
    </xf>
    <xf numFmtId="0" fontId="24" fillId="2" borderId="10" xfId="0" applyFont="1" applyFill="1" applyBorder="1" applyAlignment="1">
      <alignment horizontal="centerContinuous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Continuous" vertical="center"/>
    </xf>
    <xf numFmtId="0" fontId="24" fillId="2" borderId="3" xfId="0" applyFont="1" applyFill="1" applyBorder="1" applyAlignment="1">
      <alignment horizontal="centerContinuous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Continuous" vertical="top"/>
    </xf>
    <xf numFmtId="0" fontId="8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19" fillId="0" borderId="0" xfId="0" applyFont="1"/>
    <xf numFmtId="0" fontId="19" fillId="0" borderId="0" xfId="0" applyFont="1" applyFill="1"/>
    <xf numFmtId="0" fontId="24" fillId="0" borderId="2" xfId="0" applyNumberFormat="1" applyFont="1" applyBorder="1" applyAlignment="1">
      <alignment horizontal="center" vertical="center" shrinkToFit="1"/>
    </xf>
    <xf numFmtId="0" fontId="24" fillId="0" borderId="6" xfId="0" applyNumberFormat="1" applyFont="1" applyBorder="1" applyAlignment="1">
      <alignment horizontal="center" vertical="center" shrinkToFit="1"/>
    </xf>
    <xf numFmtId="0" fontId="24" fillId="2" borderId="8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horizontal="center" vertical="top"/>
    </xf>
    <xf numFmtId="0" fontId="24" fillId="2" borderId="9" xfId="0" applyFont="1" applyFill="1" applyBorder="1" applyAlignment="1">
      <alignment horizontal="centerContinuous" vertical="center"/>
    </xf>
    <xf numFmtId="0" fontId="29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0" fontId="8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76" fontId="3" fillId="6" borderId="8" xfId="0" applyNumberFormat="1" applyFont="1" applyFill="1" applyBorder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177" fontId="3" fillId="6" borderId="2" xfId="0" applyNumberFormat="1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Continuous" vertical="center"/>
    </xf>
    <xf numFmtId="0" fontId="24" fillId="6" borderId="2" xfId="0" applyFont="1" applyFill="1" applyBorder="1" applyAlignment="1">
      <alignment horizontal="centerContinuous" vertical="center"/>
    </xf>
    <xf numFmtId="176" fontId="3" fillId="6" borderId="6" xfId="0" applyNumberFormat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Continuous" vertical="center"/>
    </xf>
    <xf numFmtId="0" fontId="24" fillId="6" borderId="6" xfId="0" applyFont="1" applyFill="1" applyBorder="1" applyAlignment="1">
      <alignment horizontal="centerContinuous" vertical="center"/>
    </xf>
    <xf numFmtId="187" fontId="3" fillId="0" borderId="12" xfId="0" quotePrefix="1" applyNumberFormat="1" applyFont="1" applyFill="1" applyBorder="1" applyAlignment="1">
      <alignment horizontal="center" vertical="center"/>
    </xf>
    <xf numFmtId="178" fontId="81" fillId="0" borderId="12" xfId="0" applyNumberFormat="1" applyFont="1" applyFill="1" applyBorder="1" applyAlignment="1">
      <alignment horizontal="right" vertical="center" wrapText="1" shrinkToFit="1"/>
    </xf>
    <xf numFmtId="178" fontId="81" fillId="0" borderId="0" xfId="0" applyNumberFormat="1" applyFont="1" applyFill="1" applyBorder="1" applyAlignment="1">
      <alignment horizontal="right" vertical="center" wrapText="1" shrinkToFit="1"/>
    </xf>
    <xf numFmtId="179" fontId="3" fillId="0" borderId="0" xfId="0" applyNumberFormat="1" applyFont="1" applyFill="1" applyBorder="1" applyAlignment="1">
      <alignment horizontal="right" vertical="center" wrapText="1" shrinkToFit="1"/>
    </xf>
    <xf numFmtId="179" fontId="81" fillId="0" borderId="0" xfId="0" quotePrefix="1" applyNumberFormat="1" applyFont="1" applyFill="1" applyBorder="1" applyAlignment="1">
      <alignment horizontal="right" vertical="center" wrapText="1" shrinkToFit="1"/>
    </xf>
    <xf numFmtId="179" fontId="81" fillId="0" borderId="3" xfId="0" quotePrefix="1" applyNumberFormat="1" applyFont="1" applyFill="1" applyBorder="1" applyAlignment="1">
      <alignment horizontal="right" vertical="center" wrapText="1" shrinkToFit="1"/>
    </xf>
    <xf numFmtId="0" fontId="66" fillId="0" borderId="0" xfId="0" applyFont="1" applyFill="1" applyBorder="1"/>
    <xf numFmtId="179" fontId="81" fillId="0" borderId="0" xfId="0" quotePrefix="1" applyNumberFormat="1" applyFont="1" applyFill="1" applyBorder="1" applyAlignment="1">
      <alignment horizontal="right" vertical="center" wrapText="1" shrinkToFit="1"/>
    </xf>
    <xf numFmtId="179" fontId="81" fillId="0" borderId="3" xfId="0" quotePrefix="1" applyNumberFormat="1" applyFont="1" applyFill="1" applyBorder="1" applyAlignment="1">
      <alignment horizontal="right" vertical="center" wrapText="1" shrinkToFit="1"/>
    </xf>
    <xf numFmtId="0" fontId="82" fillId="0" borderId="0" xfId="0" applyFont="1" applyFill="1" applyBorder="1"/>
    <xf numFmtId="187" fontId="25" fillId="0" borderId="13" xfId="0" quotePrefix="1" applyNumberFormat="1" applyFont="1" applyFill="1" applyBorder="1" applyAlignment="1">
      <alignment horizontal="center" vertical="center"/>
    </xf>
    <xf numFmtId="178" fontId="83" fillId="0" borderId="13" xfId="0" applyNumberFormat="1" applyFont="1" applyFill="1" applyBorder="1" applyAlignment="1">
      <alignment horizontal="right" vertical="center" wrapText="1" shrinkToFit="1"/>
    </xf>
    <xf numFmtId="178" fontId="83" fillId="0" borderId="4" xfId="0" applyNumberFormat="1" applyFont="1" applyFill="1" applyBorder="1" applyAlignment="1">
      <alignment horizontal="right" vertical="center" wrapText="1" shrinkToFit="1"/>
    </xf>
    <xf numFmtId="179" fontId="25" fillId="0" borderId="4" xfId="0" applyNumberFormat="1" applyFont="1" applyFill="1" applyBorder="1" applyAlignment="1">
      <alignment horizontal="right" vertical="center" wrapText="1" shrinkToFit="1"/>
    </xf>
    <xf numFmtId="179" fontId="83" fillId="0" borderId="4" xfId="0" quotePrefix="1" applyNumberFormat="1" applyFont="1" applyFill="1" applyBorder="1" applyAlignment="1">
      <alignment horizontal="right" vertical="center" wrapText="1" shrinkToFit="1"/>
    </xf>
    <xf numFmtId="179" fontId="83" fillId="0" borderId="5" xfId="0" quotePrefix="1" applyNumberFormat="1" applyFont="1" applyFill="1" applyBorder="1" applyAlignment="1">
      <alignment horizontal="right" vertical="center" wrapText="1" shrinkToFit="1"/>
    </xf>
    <xf numFmtId="0" fontId="11" fillId="0" borderId="0" xfId="0" applyFont="1" applyBorder="1" applyAlignment="1"/>
    <xf numFmtId="0" fontId="84" fillId="0" borderId="0" xfId="0" applyFont="1" applyBorder="1" applyAlignment="1">
      <alignment horizontal="centerContinuous"/>
    </xf>
    <xf numFmtId="0" fontId="11" fillId="2" borderId="3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Continuous" vertical="center"/>
    </xf>
    <xf numFmtId="0" fontId="11" fillId="2" borderId="8" xfId="0" applyFont="1" applyFill="1" applyBorder="1" applyAlignment="1">
      <alignment horizontal="centerContinuous" vertical="center" shrinkToFit="1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24" fillId="2" borderId="4" xfId="0" applyFont="1" applyFill="1" applyBorder="1" applyAlignment="1">
      <alignment horizontal="centerContinuous" vertical="center"/>
    </xf>
    <xf numFmtId="0" fontId="24" fillId="2" borderId="6" xfId="0" applyFont="1" applyFill="1" applyBorder="1" applyAlignment="1">
      <alignment horizontal="centerContinuous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Continuous" vertical="center" wrapText="1"/>
    </xf>
    <xf numFmtId="0" fontId="3" fillId="0" borderId="12" xfId="0" quotePrefix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 shrinkToFit="1"/>
    </xf>
    <xf numFmtId="178" fontId="31" fillId="0" borderId="3" xfId="0" applyNumberFormat="1" applyFont="1" applyFill="1" applyBorder="1" applyAlignment="1">
      <alignment horizontal="right" vertical="center" shrinkToFit="1"/>
    </xf>
    <xf numFmtId="178" fontId="31" fillId="0" borderId="0" xfId="0" applyNumberFormat="1" applyFont="1" applyFill="1" applyBorder="1" applyAlignment="1">
      <alignment horizontal="right" vertical="center" shrinkToFit="1"/>
    </xf>
    <xf numFmtId="178" fontId="31" fillId="0" borderId="3" xfId="0" applyNumberFormat="1" applyFont="1" applyFill="1" applyBorder="1" applyAlignment="1">
      <alignment horizontal="right" vertical="center" shrinkToFit="1"/>
    </xf>
    <xf numFmtId="0" fontId="25" fillId="0" borderId="13" xfId="0" quotePrefix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178" fontId="11" fillId="3" borderId="3" xfId="0" applyNumberFormat="1" applyFont="1" applyFill="1" applyBorder="1" applyAlignment="1">
      <alignment horizontal="right" vertical="center" shrinkToFit="1"/>
    </xf>
    <xf numFmtId="178" fontId="11" fillId="3" borderId="5" xfId="0" applyNumberFormat="1" applyFont="1" applyFill="1" applyBorder="1" applyAlignment="1">
      <alignment horizontal="right" vertical="center" shrinkToFit="1"/>
    </xf>
    <xf numFmtId="180" fontId="11" fillId="3" borderId="12" xfId="0" applyNumberFormat="1" applyFont="1" applyFill="1" applyBorder="1" applyAlignment="1">
      <alignment vertical="center" shrinkToFit="1"/>
    </xf>
    <xf numFmtId="180" fontId="11" fillId="3" borderId="0" xfId="0" applyNumberFormat="1" applyFont="1" applyFill="1" applyBorder="1" applyAlignment="1">
      <alignment horizontal="right" vertical="center" shrinkToFit="1"/>
    </xf>
    <xf numFmtId="180" fontId="11" fillId="3" borderId="3" xfId="0" applyNumberFormat="1" applyFont="1" applyFill="1" applyBorder="1" applyAlignment="1">
      <alignment horizontal="right" vertical="center" shrinkToFit="1"/>
    </xf>
    <xf numFmtId="180" fontId="17" fillId="3" borderId="13" xfId="0" applyNumberFormat="1" applyFont="1" applyFill="1" applyBorder="1" applyAlignment="1">
      <alignment vertical="center" shrinkToFit="1"/>
    </xf>
    <xf numFmtId="180" fontId="17" fillId="3" borderId="4" xfId="0" applyNumberFormat="1" applyFont="1" applyFill="1" applyBorder="1" applyAlignment="1">
      <alignment horizontal="right" vertical="center" shrinkToFit="1"/>
    </xf>
    <xf numFmtId="180" fontId="17" fillId="3" borderId="5" xfId="0" applyNumberFormat="1" applyFont="1" applyFill="1" applyBorder="1" applyAlignment="1">
      <alignment horizontal="right" vertical="center" shrinkToFit="1"/>
    </xf>
    <xf numFmtId="0" fontId="86" fillId="2" borderId="5" xfId="0" applyFont="1" applyFill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right" vertical="center" shrinkToFit="1"/>
    </xf>
    <xf numFmtId="178" fontId="31" fillId="0" borderId="3" xfId="0" applyNumberFormat="1" applyFont="1" applyBorder="1" applyAlignment="1">
      <alignment horizontal="right" vertical="center" shrinkToFit="1"/>
    </xf>
    <xf numFmtId="178" fontId="3" fillId="0" borderId="3" xfId="0" applyNumberFormat="1" applyFont="1" applyFill="1" applyBorder="1" applyAlignment="1">
      <alignment horizontal="right" vertical="center" shrinkToFit="1"/>
    </xf>
    <xf numFmtId="178" fontId="27" fillId="0" borderId="12" xfId="0" applyNumberFormat="1" applyFont="1" applyFill="1" applyBorder="1" applyAlignment="1">
      <alignment horizontal="right" vertical="center" shrinkToFit="1"/>
    </xf>
    <xf numFmtId="178" fontId="27" fillId="0" borderId="0" xfId="0" applyNumberFormat="1" applyFont="1" applyFill="1" applyBorder="1" applyAlignment="1">
      <alignment horizontal="right" vertical="center" shrinkToFit="1"/>
    </xf>
    <xf numFmtId="178" fontId="27" fillId="0" borderId="3" xfId="0" applyNumberFormat="1" applyFont="1" applyFill="1" applyBorder="1" applyAlignment="1">
      <alignment horizontal="right" vertical="center" shrinkToFit="1"/>
    </xf>
    <xf numFmtId="178" fontId="32" fillId="0" borderId="0" xfId="0" applyNumberFormat="1" applyFont="1" applyFill="1" applyBorder="1" applyAlignment="1">
      <alignment horizontal="right" vertical="center" shrinkToFit="1"/>
    </xf>
    <xf numFmtId="178" fontId="27" fillId="0" borderId="12" xfId="0" applyNumberFormat="1" applyFont="1" applyBorder="1" applyAlignment="1">
      <alignment horizontal="right" vertical="center" shrinkToFit="1"/>
    </xf>
    <xf numFmtId="178" fontId="27" fillId="0" borderId="0" xfId="0" applyNumberFormat="1" applyFont="1" applyBorder="1" applyAlignment="1">
      <alignment horizontal="right" vertical="center" shrinkToFit="1"/>
    </xf>
    <xf numFmtId="178" fontId="27" fillId="0" borderId="0" xfId="0" applyNumberFormat="1" applyFont="1" applyBorder="1" applyAlignment="1" applyProtection="1">
      <alignment horizontal="right" vertical="center" wrapText="1"/>
      <protection locked="0"/>
    </xf>
    <xf numFmtId="178" fontId="27" fillId="0" borderId="3" xfId="0" applyNumberFormat="1" applyFont="1" applyBorder="1" applyAlignment="1" applyProtection="1">
      <alignment horizontal="right" vertical="center" wrapText="1"/>
      <protection locked="0"/>
    </xf>
    <xf numFmtId="178" fontId="27" fillId="0" borderId="0" xfId="0" applyNumberFormat="1" applyFont="1" applyBorder="1" applyAlignment="1">
      <alignment horizontal="right" vertical="center"/>
    </xf>
    <xf numFmtId="178" fontId="27" fillId="0" borderId="3" xfId="0" applyNumberFormat="1" applyFont="1" applyBorder="1" applyAlignment="1">
      <alignment horizontal="right" vertical="center"/>
    </xf>
    <xf numFmtId="178" fontId="27" fillId="0" borderId="4" xfId="0" applyNumberFormat="1" applyFont="1" applyBorder="1" applyAlignment="1">
      <alignment horizontal="right" vertical="center" shrinkToFit="1"/>
    </xf>
    <xf numFmtId="178" fontId="32" fillId="0" borderId="12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top"/>
    </xf>
    <xf numFmtId="178" fontId="25" fillId="0" borderId="12" xfId="0" applyNumberFormat="1" applyFont="1" applyFill="1" applyBorder="1" applyAlignment="1">
      <alignment horizontal="right" vertical="center" shrinkToFit="1"/>
    </xf>
    <xf numFmtId="178" fontId="25" fillId="0" borderId="0" xfId="0" applyNumberFormat="1" applyFont="1" applyFill="1" applyBorder="1" applyAlignment="1">
      <alignment horizontal="right" vertical="center" shrinkToFit="1"/>
    </xf>
    <xf numFmtId="178" fontId="25" fillId="0" borderId="3" xfId="0" applyNumberFormat="1" applyFont="1" applyFill="1" applyBorder="1" applyAlignment="1">
      <alignment horizontal="right" vertical="center" shrinkToFit="1"/>
    </xf>
    <xf numFmtId="178" fontId="3" fillId="0" borderId="3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4" xfId="0" applyNumberFormat="1" applyFont="1" applyFill="1" applyBorder="1" applyAlignment="1">
      <alignment horizontal="right" vertical="center" shrinkToFit="1"/>
    </xf>
    <xf numFmtId="178" fontId="3" fillId="0" borderId="5" xfId="0" applyNumberFormat="1" applyFont="1" applyBorder="1" applyAlignment="1">
      <alignment horizontal="right" vertical="center" shrinkToFit="1"/>
    </xf>
    <xf numFmtId="178" fontId="27" fillId="0" borderId="0" xfId="0" applyNumberFormat="1" applyFont="1" applyBorder="1" applyAlignment="1" applyProtection="1">
      <alignment horizontal="right" vertical="center"/>
      <protection locked="0"/>
    </xf>
    <xf numFmtId="0" fontId="33" fillId="0" borderId="2" xfId="0" applyFont="1" applyBorder="1" applyAlignment="1">
      <alignment horizontal="distributed" vertical="center" wrapText="1"/>
    </xf>
    <xf numFmtId="0" fontId="33" fillId="0" borderId="6" xfId="0" applyFont="1" applyBorder="1" applyAlignment="1">
      <alignment horizontal="distributed" vertical="center" wrapText="1"/>
    </xf>
    <xf numFmtId="178" fontId="32" fillId="0" borderId="3" xfId="0" applyNumberFormat="1" applyFont="1" applyFill="1" applyBorder="1" applyAlignment="1">
      <alignment horizontal="right" vertical="center" shrinkToFit="1"/>
    </xf>
    <xf numFmtId="178" fontId="27" fillId="0" borderId="13" xfId="0" applyNumberFormat="1" applyFont="1" applyBorder="1" applyAlignment="1">
      <alignment horizontal="right" vertical="center" shrinkToFit="1"/>
    </xf>
    <xf numFmtId="178" fontId="27" fillId="0" borderId="4" xfId="0" applyNumberFormat="1" applyFont="1" applyBorder="1" applyAlignment="1" applyProtection="1">
      <alignment horizontal="right" vertical="center" wrapText="1"/>
      <protection locked="0"/>
    </xf>
    <xf numFmtId="178" fontId="27" fillId="0" borderId="4" xfId="0" applyNumberFormat="1" applyFont="1" applyFill="1" applyBorder="1" applyAlignment="1">
      <alignment horizontal="right" vertical="center" shrinkToFit="1"/>
    </xf>
    <xf numFmtId="178" fontId="27" fillId="0" borderId="5" xfId="0" applyNumberFormat="1" applyFont="1" applyBorder="1" applyAlignment="1" applyProtection="1">
      <alignment horizontal="right" vertical="center" wrapText="1"/>
      <protection locked="0"/>
    </xf>
    <xf numFmtId="178" fontId="27" fillId="0" borderId="4" xfId="0" applyNumberFormat="1" applyFont="1" applyBorder="1" applyAlignment="1" applyProtection="1">
      <alignment horizontal="right" vertical="center"/>
      <protection locked="0"/>
    </xf>
    <xf numFmtId="0" fontId="3" fillId="0" borderId="2" xfId="0" quotePrefix="1" applyNumberFormat="1" applyFont="1" applyBorder="1" applyAlignment="1">
      <alignment horizontal="center" vertical="center" shrinkToFit="1"/>
    </xf>
    <xf numFmtId="0" fontId="3" fillId="0" borderId="2" xfId="0" quotePrefix="1" applyNumberFormat="1" applyFont="1" applyBorder="1" applyAlignment="1">
      <alignment horizontal="center" vertical="center" shrinkToFit="1"/>
    </xf>
    <xf numFmtId="0" fontId="25" fillId="0" borderId="2" xfId="0" quotePrefix="1" applyNumberFormat="1" applyFont="1" applyBorder="1" applyAlignment="1">
      <alignment horizontal="center" vertical="center" shrinkToFit="1"/>
    </xf>
    <xf numFmtId="180" fontId="33" fillId="0" borderId="2" xfId="0" applyNumberFormat="1" applyFont="1" applyBorder="1" applyAlignment="1">
      <alignment horizontal="distributed" vertical="center" shrinkToFit="1"/>
    </xf>
    <xf numFmtId="180" fontId="33" fillId="0" borderId="6" xfId="0" applyNumberFormat="1" applyFont="1" applyBorder="1" applyAlignment="1">
      <alignment horizontal="distributed" vertical="center" shrinkToFit="1"/>
    </xf>
    <xf numFmtId="178" fontId="27" fillId="0" borderId="3" xfId="0" applyNumberFormat="1" applyFont="1" applyBorder="1" applyAlignment="1">
      <alignment horizontal="right" vertical="center" shrinkToFit="1"/>
    </xf>
    <xf numFmtId="178" fontId="27" fillId="0" borderId="3" xfId="0" applyNumberFormat="1" applyFont="1" applyBorder="1" applyAlignment="1" applyProtection="1">
      <alignment horizontal="right" vertical="center"/>
      <protection locked="0"/>
    </xf>
    <xf numFmtId="178" fontId="27" fillId="0" borderId="5" xfId="0" applyNumberFormat="1" applyFont="1" applyBorder="1" applyAlignment="1" applyProtection="1">
      <alignment horizontal="right" vertical="center"/>
      <protection locked="0"/>
    </xf>
    <xf numFmtId="0" fontId="24" fillId="2" borderId="5" xfId="0" applyFont="1" applyFill="1" applyBorder="1" applyAlignment="1">
      <alignment horizontal="centerContinuous" vertical="top"/>
    </xf>
    <xf numFmtId="0" fontId="8" fillId="0" borderId="0" xfId="0" applyFont="1" applyBorder="1" applyAlignment="1">
      <alignment vertical="center"/>
    </xf>
    <xf numFmtId="0" fontId="39" fillId="0" borderId="12" xfId="0" applyNumberFormat="1" applyFont="1" applyFill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 wrapText="1"/>
    </xf>
    <xf numFmtId="0" fontId="41" fillId="0" borderId="12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178" fontId="27" fillId="0" borderId="12" xfId="0" applyNumberFormat="1" applyFont="1" applyBorder="1" applyAlignment="1" applyProtection="1">
      <alignment horizontal="right" vertical="center" wrapText="1"/>
      <protection locked="0"/>
    </xf>
    <xf numFmtId="178" fontId="27" fillId="0" borderId="13" xfId="0" applyNumberFormat="1" applyFont="1" applyBorder="1" applyAlignment="1" applyProtection="1">
      <alignment horizontal="right" vertical="center" wrapText="1"/>
      <protection locked="0"/>
    </xf>
    <xf numFmtId="178" fontId="27" fillId="0" borderId="5" xfId="0" applyNumberFormat="1" applyFont="1" applyBorder="1" applyAlignment="1">
      <alignment horizontal="right" vertical="center" shrinkToFit="1"/>
    </xf>
    <xf numFmtId="178" fontId="27" fillId="0" borderId="0" xfId="0" applyNumberFormat="1" applyFont="1" applyBorder="1" applyAlignment="1">
      <alignment vertical="center"/>
    </xf>
    <xf numFmtId="0" fontId="41" fillId="0" borderId="6" xfId="0" applyFont="1" applyBorder="1" applyAlignment="1">
      <alignment horizontal="distributed" vertical="center" wrapText="1"/>
    </xf>
    <xf numFmtId="0" fontId="36" fillId="0" borderId="0" xfId="0" quotePrefix="1" applyFont="1" applyAlignment="1">
      <alignment horizontal="left" vertical="center"/>
    </xf>
    <xf numFmtId="0" fontId="36" fillId="0" borderId="0" xfId="0" applyFont="1" applyAlignment="1">
      <alignment vertical="center"/>
    </xf>
    <xf numFmtId="0" fontId="3" fillId="0" borderId="2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25" fillId="0" borderId="12" xfId="0" applyNumberFormat="1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 wrapText="1"/>
    </xf>
    <xf numFmtId="0" fontId="31" fillId="0" borderId="13" xfId="0" applyFont="1" applyBorder="1" applyAlignment="1">
      <alignment horizontal="distributed" vertical="center" wrapText="1"/>
    </xf>
    <xf numFmtId="178" fontId="3" fillId="0" borderId="12" xfId="0" applyNumberFormat="1" applyFont="1" applyBorder="1" applyAlignment="1">
      <alignment horizontal="right" vertical="center" shrinkToFit="1"/>
    </xf>
    <xf numFmtId="178" fontId="3" fillId="0" borderId="13" xfId="0" applyNumberFormat="1" applyFont="1" applyBorder="1" applyAlignment="1">
      <alignment horizontal="right" vertical="center" shrinkToFit="1"/>
    </xf>
    <xf numFmtId="178" fontId="3" fillId="0" borderId="4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right" vertical="center" shrinkToFit="1"/>
    </xf>
    <xf numFmtId="178" fontId="25" fillId="0" borderId="4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Continuous" vertical="top" wrapText="1"/>
    </xf>
    <xf numFmtId="180" fontId="3" fillId="0" borderId="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25" fillId="0" borderId="12" xfId="0" applyNumberFormat="1" applyFont="1" applyFill="1" applyBorder="1" applyAlignment="1">
      <alignment horizontal="right" vertical="center" shrinkToFit="1"/>
    </xf>
    <xf numFmtId="180" fontId="25" fillId="0" borderId="0" xfId="0" applyNumberFormat="1" applyFont="1" applyFill="1" applyBorder="1" applyAlignment="1">
      <alignment horizontal="right" vertical="center" shrinkToFit="1"/>
    </xf>
    <xf numFmtId="180" fontId="25" fillId="0" borderId="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Border="1" applyAlignment="1">
      <alignment horizontal="right" vertical="center" shrinkToFit="1"/>
    </xf>
    <xf numFmtId="180" fontId="3" fillId="0" borderId="0" xfId="0" applyNumberFormat="1" applyFont="1" applyBorder="1" applyAlignment="1">
      <alignment horizontal="right" vertical="center" shrinkToFit="1"/>
    </xf>
    <xf numFmtId="180" fontId="3" fillId="0" borderId="3" xfId="0" applyNumberFormat="1" applyFont="1" applyBorder="1" applyAlignment="1">
      <alignment horizontal="right" vertical="center" shrinkToFit="1"/>
    </xf>
    <xf numFmtId="180" fontId="3" fillId="0" borderId="13" xfId="0" applyNumberFormat="1" applyFont="1" applyBorder="1" applyAlignment="1">
      <alignment horizontal="right" vertical="center" shrinkToFit="1"/>
    </xf>
    <xf numFmtId="180" fontId="3" fillId="0" borderId="4" xfId="0" applyNumberFormat="1" applyFont="1" applyBorder="1" applyAlignment="1">
      <alignment horizontal="right" vertical="center" shrinkToFit="1"/>
    </xf>
    <xf numFmtId="180" fontId="3" fillId="0" borderId="5" xfId="0" applyNumberFormat="1" applyFont="1" applyBorder="1" applyAlignment="1">
      <alignment horizontal="right" vertical="center" shrinkToFit="1"/>
    </xf>
    <xf numFmtId="0" fontId="24" fillId="2" borderId="5" xfId="0" applyFont="1" applyFill="1" applyBorder="1" applyAlignment="1">
      <alignment horizontal="center" vertical="top" wrapText="1" shrinkToFit="1"/>
    </xf>
    <xf numFmtId="0" fontId="8" fillId="0" borderId="11" xfId="0" quotePrefix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Continuous" vertical="center"/>
    </xf>
    <xf numFmtId="178" fontId="25" fillId="0" borderId="0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187" fontId="11" fillId="0" borderId="8" xfId="0" quotePrefix="1" applyNumberFormat="1" applyFont="1" applyFill="1" applyBorder="1" applyAlignment="1">
      <alignment horizontal="center" vertical="center" shrinkToFit="1"/>
    </xf>
    <xf numFmtId="187" fontId="11" fillId="0" borderId="2" xfId="0" quotePrefix="1" applyNumberFormat="1" applyFont="1" applyFill="1" applyBorder="1" applyAlignment="1">
      <alignment horizontal="center" vertical="center" shrinkToFit="1"/>
    </xf>
    <xf numFmtId="187" fontId="17" fillId="0" borderId="2" xfId="0" quotePrefix="1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distributed" vertical="center" wrapText="1" shrinkToFit="1"/>
    </xf>
    <xf numFmtId="0" fontId="11" fillId="0" borderId="6" xfId="0" applyFont="1" applyFill="1" applyBorder="1" applyAlignment="1">
      <alignment horizontal="distributed" vertical="center" wrapText="1" shrinkToFit="1"/>
    </xf>
    <xf numFmtId="0" fontId="11" fillId="0" borderId="2" xfId="0" quotePrefix="1" applyNumberFormat="1" applyFont="1" applyBorder="1" applyAlignment="1">
      <alignment horizontal="center" vertical="center"/>
    </xf>
    <xf numFmtId="0" fontId="17" fillId="0" borderId="2" xfId="0" quotePrefix="1" applyNumberFormat="1" applyFont="1" applyBorder="1" applyAlignment="1">
      <alignment horizontal="center" vertical="center"/>
    </xf>
    <xf numFmtId="178" fontId="77" fillId="0" borderId="0" xfId="0" applyNumberFormat="1" applyFont="1" applyBorder="1" applyAlignment="1">
      <alignment horizontal="right" vertical="center" shrinkToFit="1"/>
    </xf>
    <xf numFmtId="178" fontId="77" fillId="0" borderId="3" xfId="0" applyNumberFormat="1" applyFont="1" applyBorder="1" applyAlignment="1">
      <alignment horizontal="right" vertical="center" shrinkToFit="1"/>
    </xf>
    <xf numFmtId="178" fontId="77" fillId="0" borderId="0" xfId="0" applyNumberFormat="1" applyFont="1" applyFill="1" applyBorder="1" applyAlignment="1">
      <alignment horizontal="right" vertical="center" shrinkToFit="1"/>
    </xf>
    <xf numFmtId="178" fontId="77" fillId="0" borderId="3" xfId="0" applyNumberFormat="1" applyFont="1" applyFill="1" applyBorder="1" applyAlignment="1">
      <alignment horizontal="right" vertical="center" shrinkToFit="1"/>
    </xf>
    <xf numFmtId="178" fontId="77" fillId="0" borderId="12" xfId="0" applyNumberFormat="1" applyFont="1" applyFill="1" applyBorder="1" applyAlignment="1">
      <alignment horizontal="right" vertical="center" shrinkToFit="1"/>
    </xf>
    <xf numFmtId="178" fontId="78" fillId="0" borderId="0" xfId="0" applyNumberFormat="1" applyFont="1" applyFill="1" applyBorder="1" applyAlignment="1">
      <alignment horizontal="right" vertical="center" shrinkToFit="1"/>
    </xf>
    <xf numFmtId="178" fontId="78" fillId="0" borderId="3" xfId="0" applyNumberFormat="1" applyFont="1" applyFill="1" applyBorder="1" applyAlignment="1">
      <alignment horizontal="right" vertical="center" shrinkToFit="1"/>
    </xf>
    <xf numFmtId="178" fontId="78" fillId="0" borderId="13" xfId="0" applyNumberFormat="1" applyFont="1" applyFill="1" applyBorder="1" applyAlignment="1">
      <alignment horizontal="right" vertical="center" shrinkToFit="1"/>
    </xf>
    <xf numFmtId="178" fontId="78" fillId="0" borderId="4" xfId="0" applyNumberFormat="1" applyFont="1" applyFill="1" applyBorder="1" applyAlignment="1">
      <alignment horizontal="right" vertical="center" shrinkToFit="1"/>
    </xf>
    <xf numFmtId="178" fontId="77" fillId="0" borderId="4" xfId="0" applyNumberFormat="1" applyFont="1" applyFill="1" applyBorder="1" applyAlignment="1">
      <alignment horizontal="right" vertical="center" shrinkToFit="1"/>
    </xf>
    <xf numFmtId="178" fontId="77" fillId="0" borderId="5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178" fontId="25" fillId="0" borderId="13" xfId="0" applyNumberFormat="1" applyFont="1" applyFill="1" applyBorder="1" applyAlignment="1">
      <alignment horizontal="right" vertical="center" shrinkToFit="1"/>
    </xf>
    <xf numFmtId="178" fontId="25" fillId="0" borderId="4" xfId="0" applyNumberFormat="1" applyFont="1" applyFill="1" applyBorder="1" applyAlignment="1">
      <alignment horizontal="right" vertical="center" shrinkToFit="1"/>
    </xf>
    <xf numFmtId="178" fontId="87" fillId="0" borderId="4" xfId="0" applyNumberFormat="1" applyFont="1" applyFill="1" applyBorder="1" applyAlignment="1">
      <alignment horizontal="right" vertical="center" shrinkToFit="1"/>
    </xf>
    <xf numFmtId="178" fontId="87" fillId="0" borderId="4" xfId="0" applyNumberFormat="1" applyFont="1" applyFill="1" applyBorder="1" applyAlignment="1">
      <alignment horizontal="right" vertical="center" shrinkToFit="1"/>
    </xf>
    <xf numFmtId="178" fontId="87" fillId="0" borderId="5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>
      <alignment horizontal="right" vertical="center" wrapText="1" shrinkToFit="1"/>
    </xf>
    <xf numFmtId="178" fontId="3" fillId="0" borderId="0" xfId="0" applyNumberFormat="1" applyFont="1" applyFill="1" applyBorder="1" applyAlignment="1">
      <alignment horizontal="right" vertical="center" wrapText="1" shrinkToFit="1"/>
    </xf>
    <xf numFmtId="179" fontId="31" fillId="0" borderId="0" xfId="0" applyNumberFormat="1" applyFont="1" applyFill="1" applyBorder="1" applyAlignment="1">
      <alignment horizontal="right" vertical="center" wrapText="1" shrinkToFit="1"/>
    </xf>
    <xf numFmtId="178" fontId="3" fillId="0" borderId="3" xfId="0" applyNumberFormat="1" applyFont="1" applyFill="1" applyBorder="1" applyAlignment="1">
      <alignment horizontal="right" vertical="center" wrapText="1" shrinkToFit="1"/>
    </xf>
    <xf numFmtId="179" fontId="73" fillId="0" borderId="0" xfId="0" applyNumberFormat="1" applyFont="1" applyFill="1" applyBorder="1" applyAlignment="1">
      <alignment horizontal="right" vertical="center" wrapText="1" shrinkToFit="1"/>
    </xf>
    <xf numFmtId="178" fontId="68" fillId="0" borderId="0" xfId="0" applyNumberFormat="1" applyFont="1" applyFill="1" applyBorder="1" applyAlignment="1">
      <alignment horizontal="right" vertical="center" wrapText="1" shrinkToFit="1"/>
    </xf>
    <xf numFmtId="179" fontId="69" fillId="0" borderId="0" xfId="0" applyNumberFormat="1" applyFont="1" applyFill="1" applyBorder="1" applyAlignment="1">
      <alignment horizontal="right" vertical="center" wrapText="1" shrinkToFit="1"/>
    </xf>
    <xf numFmtId="179" fontId="68" fillId="0" borderId="0" xfId="0" applyNumberFormat="1" applyFont="1" applyFill="1" applyBorder="1" applyAlignment="1">
      <alignment horizontal="right" vertical="center" wrapText="1" shrinkToFit="1"/>
    </xf>
    <xf numFmtId="178" fontId="3" fillId="0" borderId="13" xfId="0" applyNumberFormat="1" applyFont="1" applyFill="1" applyBorder="1" applyAlignment="1">
      <alignment horizontal="right" vertical="center" wrapText="1" shrinkToFit="1"/>
    </xf>
    <xf numFmtId="178" fontId="70" fillId="0" borderId="4" xfId="0" applyNumberFormat="1" applyFont="1" applyFill="1" applyBorder="1" applyAlignment="1">
      <alignment horizontal="right" vertical="center" wrapText="1" shrinkToFit="1"/>
    </xf>
    <xf numFmtId="179" fontId="71" fillId="0" borderId="4" xfId="0" applyNumberFormat="1" applyFont="1" applyFill="1" applyBorder="1" applyAlignment="1">
      <alignment horizontal="right" vertical="center" wrapText="1" shrinkToFit="1"/>
    </xf>
    <xf numFmtId="179" fontId="70" fillId="0" borderId="4" xfId="0" applyNumberFormat="1" applyFont="1" applyFill="1" applyBorder="1" applyAlignment="1">
      <alignment horizontal="right" vertical="center" wrapText="1" shrinkToFit="1"/>
    </xf>
    <xf numFmtId="178" fontId="3" fillId="0" borderId="4" xfId="0" applyNumberFormat="1" applyFont="1" applyFill="1" applyBorder="1" applyAlignment="1">
      <alignment horizontal="right" vertical="center" wrapText="1" shrinkToFit="1"/>
    </xf>
    <xf numFmtId="178" fontId="3" fillId="0" borderId="5" xfId="0" applyNumberFormat="1" applyFont="1" applyFill="1" applyBorder="1" applyAlignment="1">
      <alignment horizontal="right" vertical="center" wrapText="1" shrinkToFit="1"/>
    </xf>
    <xf numFmtId="0" fontId="60" fillId="2" borderId="2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/>
    <xf numFmtId="0" fontId="3" fillId="0" borderId="0" xfId="0" applyFont="1" applyAlignment="1"/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Continuous" vertical="center" shrinkToFit="1"/>
    </xf>
    <xf numFmtId="0" fontId="15" fillId="2" borderId="6" xfId="0" applyFont="1" applyFill="1" applyBorder="1" applyAlignment="1">
      <alignment horizontal="centerContinuous" vertical="center" shrinkToFit="1"/>
    </xf>
    <xf numFmtId="0" fontId="24" fillId="0" borderId="2" xfId="0" quotePrefix="1" applyFont="1" applyBorder="1" applyAlignment="1">
      <alignment horizontal="center" vertical="center"/>
    </xf>
    <xf numFmtId="178" fontId="24" fillId="0" borderId="12" xfId="0" applyNumberFormat="1" applyFont="1" applyFill="1" applyBorder="1" applyAlignment="1">
      <alignment horizontal="right"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178" fontId="24" fillId="0" borderId="3" xfId="0" applyNumberFormat="1" applyFont="1" applyFill="1" applyBorder="1" applyAlignment="1">
      <alignment horizontal="right" vertical="center" shrinkToFit="1"/>
    </xf>
    <xf numFmtId="0" fontId="58" fillId="0" borderId="2" xfId="0" quotePrefix="1" applyFont="1" applyBorder="1" applyAlignment="1">
      <alignment horizontal="center" vertical="center"/>
    </xf>
    <xf numFmtId="178" fontId="58" fillId="0" borderId="12" xfId="0" applyNumberFormat="1" applyFont="1" applyFill="1" applyBorder="1" applyAlignment="1">
      <alignment horizontal="right" vertical="center" shrinkToFit="1"/>
    </xf>
    <xf numFmtId="178" fontId="58" fillId="0" borderId="0" xfId="0" applyNumberFormat="1" applyFont="1" applyFill="1" applyBorder="1" applyAlignment="1">
      <alignment horizontal="right" vertical="center" shrinkToFit="1"/>
    </xf>
    <xf numFmtId="0" fontId="56" fillId="0" borderId="0" xfId="0" applyFont="1" applyFill="1" applyBorder="1"/>
    <xf numFmtId="176" fontId="11" fillId="2" borderId="8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76" fontId="11" fillId="2" borderId="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8" fillId="0" borderId="6" xfId="0" quotePrefix="1" applyFont="1" applyBorder="1" applyAlignment="1">
      <alignment horizontal="center" vertical="center"/>
    </xf>
    <xf numFmtId="178" fontId="58" fillId="0" borderId="13" xfId="0" applyNumberFormat="1" applyFont="1" applyFill="1" applyBorder="1" applyAlignment="1">
      <alignment horizontal="right" vertical="center" shrinkToFit="1"/>
    </xf>
    <xf numFmtId="41" fontId="58" fillId="0" borderId="4" xfId="0" applyNumberFormat="1" applyFont="1" applyFill="1" applyBorder="1" applyAlignment="1" applyProtection="1">
      <alignment horizontal="right" vertical="center"/>
    </xf>
    <xf numFmtId="178" fontId="58" fillId="0" borderId="4" xfId="0" applyNumberFormat="1" applyFont="1" applyFill="1" applyBorder="1" applyAlignment="1">
      <alignment horizontal="right" vertical="center" shrinkToFit="1"/>
    </xf>
    <xf numFmtId="176" fontId="58" fillId="0" borderId="4" xfId="0" applyNumberFormat="1" applyFont="1" applyFill="1" applyBorder="1" applyAlignment="1" applyProtection="1">
      <alignment horizontal="right" vertical="center" shrinkToFit="1"/>
    </xf>
    <xf numFmtId="41" fontId="58" fillId="0" borderId="4" xfId="0" applyNumberFormat="1" applyFont="1" applyFill="1" applyBorder="1" applyAlignment="1" applyProtection="1">
      <alignment horizontal="right" vertical="center" shrinkToFit="1"/>
    </xf>
    <xf numFmtId="0" fontId="8" fillId="2" borderId="9" xfId="0" applyFont="1" applyFill="1" applyBorder="1" applyAlignment="1">
      <alignment horizontal="centerContinuous" vertical="center" wrapText="1"/>
    </xf>
    <xf numFmtId="0" fontId="8" fillId="2" borderId="10" xfId="0" applyFont="1" applyFill="1" applyBorder="1" applyAlignment="1">
      <alignment horizontal="centerContinuous" vertical="center" wrapText="1"/>
    </xf>
    <xf numFmtId="187" fontId="24" fillId="0" borderId="2" xfId="0" quotePrefix="1" applyNumberFormat="1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87" fontId="58" fillId="0" borderId="6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/>
    <xf numFmtId="0" fontId="55" fillId="0" borderId="0" xfId="0" applyFont="1" applyBorder="1" applyAlignment="1">
      <alignment horizontal="centerContinuous"/>
    </xf>
    <xf numFmtId="0" fontId="11" fillId="6" borderId="0" xfId="0" applyFont="1" applyFill="1" applyBorder="1" applyAlignment="1">
      <alignment horizontal="centerContinuous" vertical="center"/>
    </xf>
    <xf numFmtId="0" fontId="11" fillId="6" borderId="2" xfId="0" applyFont="1" applyFill="1" applyBorder="1" applyAlignment="1">
      <alignment horizontal="centerContinuous" vertical="center"/>
    </xf>
    <xf numFmtId="0" fontId="11" fillId="6" borderId="3" xfId="0" applyFont="1" applyFill="1" applyBorder="1" applyAlignment="1">
      <alignment horizontal="centerContinuous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Continuous" vertical="center"/>
    </xf>
    <xf numFmtId="0" fontId="24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Continuous" vertical="center" shrinkToFit="1"/>
    </xf>
    <xf numFmtId="0" fontId="24" fillId="6" borderId="3" xfId="0" applyFont="1" applyFill="1" applyBorder="1" applyAlignment="1">
      <alignment horizontal="center" vertical="center" shrinkToFit="1"/>
    </xf>
    <xf numFmtId="0" fontId="24" fillId="6" borderId="2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vertical="center"/>
    </xf>
    <xf numFmtId="0" fontId="24" fillId="6" borderId="6" xfId="0" applyFont="1" applyFill="1" applyBorder="1" applyAlignment="1">
      <alignment horizontal="centerContinuous" vertical="center" shrinkToFit="1"/>
    </xf>
    <xf numFmtId="0" fontId="24" fillId="6" borderId="5" xfId="0" applyFont="1" applyFill="1" applyBorder="1" applyAlignment="1">
      <alignment horizontal="centerContinuous" vertical="center" shrinkToFit="1"/>
    </xf>
    <xf numFmtId="0" fontId="24" fillId="6" borderId="13" xfId="0" applyFont="1" applyFill="1" applyBorder="1" applyAlignment="1">
      <alignment horizontal="center" vertical="center" shrinkToFit="1"/>
    </xf>
    <xf numFmtId="0" fontId="24" fillId="6" borderId="6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78" fontId="3" fillId="0" borderId="3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/>
    <xf numFmtId="178" fontId="25" fillId="0" borderId="4" xfId="0" applyNumberFormat="1" applyFont="1" applyFill="1" applyBorder="1" applyAlignment="1">
      <alignment horizontal="right" vertical="center" shrinkToFit="1"/>
    </xf>
    <xf numFmtId="178" fontId="3" fillId="0" borderId="4" xfId="0" applyNumberFormat="1" applyFont="1" applyFill="1" applyBorder="1" applyAlignment="1">
      <alignment horizontal="right"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0" fontId="89" fillId="0" borderId="0" xfId="0" applyFont="1" applyFill="1" applyBorder="1"/>
    <xf numFmtId="176" fontId="3" fillId="6" borderId="2" xfId="0" applyNumberFormat="1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Continuous" vertical="center" shrinkToFit="1"/>
    </xf>
    <xf numFmtId="0" fontId="24" fillId="6" borderId="10" xfId="0" applyFont="1" applyFill="1" applyBorder="1" applyAlignment="1">
      <alignment horizontal="centerContinuous" vertical="center"/>
    </xf>
    <xf numFmtId="0" fontId="24" fillId="6" borderId="8" xfId="0" applyFont="1" applyFill="1" applyBorder="1" applyAlignment="1">
      <alignment horizontal="centerContinuous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shrinkToFit="1"/>
    </xf>
    <xf numFmtId="0" fontId="8" fillId="6" borderId="2" xfId="0" applyFont="1" applyFill="1" applyBorder="1" applyAlignment="1">
      <alignment horizontal="centerContinuous" vertical="center" shrinkToFit="1"/>
    </xf>
    <xf numFmtId="0" fontId="8" fillId="6" borderId="12" xfId="0" applyFont="1" applyFill="1" applyBorder="1" applyAlignment="1">
      <alignment horizontal="center" vertical="center" shrinkToFit="1"/>
    </xf>
    <xf numFmtId="176" fontId="3" fillId="6" borderId="6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 shrinkToFit="1"/>
    </xf>
    <xf numFmtId="0" fontId="8" fillId="6" borderId="6" xfId="0" applyFont="1" applyFill="1" applyBorder="1" applyAlignment="1">
      <alignment horizontal="centerContinuous" vertical="center" shrinkToFi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 shrinkToFit="1"/>
    </xf>
    <xf numFmtId="0" fontId="8" fillId="6" borderId="13" xfId="0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right" vertical="center" shrinkToFit="1"/>
    </xf>
    <xf numFmtId="178" fontId="25" fillId="0" borderId="13" xfId="0" applyNumberFormat="1" applyFont="1" applyFill="1" applyBorder="1" applyAlignment="1">
      <alignment horizontal="right" vertical="center" shrinkToFit="1"/>
    </xf>
    <xf numFmtId="178" fontId="25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76" fontId="58" fillId="0" borderId="0" xfId="0" applyNumberFormat="1" applyFont="1" applyFill="1" applyBorder="1" applyAlignment="1" applyProtection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</xf>
    <xf numFmtId="41" fontId="58" fillId="0" borderId="3" xfId="0" applyNumberFormat="1" applyFont="1" applyFill="1" applyBorder="1" applyAlignment="1" applyProtection="1">
      <alignment horizontal="right" vertical="center" shrinkToFit="1"/>
    </xf>
    <xf numFmtId="41" fontId="58" fillId="0" borderId="5" xfId="0" applyNumberFormat="1" applyFont="1" applyFill="1" applyBorder="1" applyAlignment="1" applyProtection="1">
      <alignment horizontal="right" vertical="center" shrinkToFit="1"/>
    </xf>
    <xf numFmtId="178" fontId="62" fillId="0" borderId="13" xfId="0" applyNumberFormat="1" applyFont="1" applyFill="1" applyBorder="1" applyAlignment="1">
      <alignment horizontal="right" vertical="center" shrinkToFit="1"/>
    </xf>
    <xf numFmtId="178" fontId="62" fillId="0" borderId="4" xfId="0" applyNumberFormat="1" applyFont="1" applyFill="1" applyBorder="1" applyAlignment="1">
      <alignment horizontal="right" vertical="center" shrinkToFit="1"/>
    </xf>
    <xf numFmtId="0" fontId="93" fillId="0" borderId="0" xfId="0" applyFont="1" applyAlignment="1">
      <alignment horizontal="centerContinuous"/>
    </xf>
    <xf numFmtId="0" fontId="8" fillId="2" borderId="5" xfId="0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7" fontId="3" fillId="2" borderId="19" xfId="0" applyNumberFormat="1" applyFont="1" applyFill="1" applyBorder="1" applyAlignment="1">
      <alignment horizontal="center" vertical="center" shrinkToFit="1"/>
    </xf>
    <xf numFmtId="0" fontId="8" fillId="2" borderId="5" xfId="0" applyNumberFormat="1" applyFont="1" applyFill="1" applyBorder="1" applyAlignment="1">
      <alignment horizontal="center" vertical="center" shrinkToFit="1"/>
    </xf>
    <xf numFmtId="0" fontId="15" fillId="2" borderId="5" xfId="0" applyNumberFormat="1" applyFont="1" applyFill="1" applyBorder="1" applyAlignment="1">
      <alignment horizontal="center" vertical="center" shrinkToFit="1"/>
    </xf>
    <xf numFmtId="0" fontId="8" fillId="2" borderId="20" xfId="0" applyNumberFormat="1" applyFont="1" applyFill="1" applyBorder="1" applyAlignment="1">
      <alignment horizontal="center" vertical="center" shrinkToFit="1"/>
    </xf>
    <xf numFmtId="0" fontId="3" fillId="0" borderId="2" xfId="0" quotePrefix="1" applyFont="1" applyFill="1" applyBorder="1" applyAlignment="1">
      <alignment horizontal="center" vertical="center"/>
    </xf>
    <xf numFmtId="178" fontId="77" fillId="0" borderId="0" xfId="0" applyNumberFormat="1" applyFont="1" applyFill="1" applyBorder="1" applyAlignment="1">
      <alignment horizontal="right" vertical="center" shrinkToFit="1"/>
    </xf>
    <xf numFmtId="178" fontId="77" fillId="0" borderId="3" xfId="0" applyNumberFormat="1" applyFont="1" applyFill="1" applyBorder="1" applyAlignment="1">
      <alignment horizontal="right" vertical="center" shrinkToFit="1"/>
    </xf>
    <xf numFmtId="0" fontId="19" fillId="0" borderId="15" xfId="0" applyFont="1" applyBorder="1"/>
    <xf numFmtId="0" fontId="19" fillId="0" borderId="15" xfId="0" applyFont="1" applyFill="1" applyBorder="1"/>
    <xf numFmtId="178" fontId="77" fillId="0" borderId="0" xfId="0" applyNumberFormat="1" applyFont="1" applyFill="1" applyBorder="1" applyAlignment="1">
      <alignment horizontal="right" vertical="center" shrinkToFit="1"/>
    </xf>
    <xf numFmtId="178" fontId="78" fillId="0" borderId="0" xfId="0" applyNumberFormat="1" applyFont="1" applyFill="1" applyBorder="1" applyAlignment="1">
      <alignment horizontal="right" vertical="center" shrinkToFit="1"/>
    </xf>
    <xf numFmtId="178" fontId="78" fillId="0" borderId="3" xfId="0" applyNumberFormat="1" applyFont="1" applyFill="1" applyBorder="1" applyAlignment="1">
      <alignment horizontal="right" vertical="center" shrinkToFit="1"/>
    </xf>
    <xf numFmtId="0" fontId="25" fillId="0" borderId="6" xfId="0" quotePrefix="1" applyFont="1" applyFill="1" applyBorder="1" applyAlignment="1">
      <alignment horizontal="center" vertical="center"/>
    </xf>
    <xf numFmtId="178" fontId="78" fillId="0" borderId="4" xfId="0" applyNumberFormat="1" applyFont="1" applyFill="1" applyBorder="1" applyAlignment="1">
      <alignment horizontal="right" vertical="center" shrinkToFit="1"/>
    </xf>
    <xf numFmtId="178" fontId="78" fillId="0" borderId="5" xfId="0" applyNumberFormat="1" applyFont="1" applyFill="1" applyBorder="1" applyAlignment="1">
      <alignment horizontal="right" vertical="center" shrinkToFit="1"/>
    </xf>
    <xf numFmtId="0" fontId="19" fillId="2" borderId="21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Continuous" vertical="center"/>
    </xf>
    <xf numFmtId="0" fontId="19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Continuous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61" fillId="2" borderId="5" xfId="0" applyFont="1" applyFill="1" applyBorder="1" applyAlignment="1">
      <alignment horizontal="centerContinuous" vertical="center"/>
    </xf>
    <xf numFmtId="178" fontId="77" fillId="0" borderId="12" xfId="0" applyNumberFormat="1" applyFont="1" applyFill="1" applyBorder="1" applyAlignment="1">
      <alignment horizontal="right" vertical="center" shrinkToFit="1"/>
    </xf>
    <xf numFmtId="178" fontId="77" fillId="0" borderId="3" xfId="0" applyNumberFormat="1" applyFont="1" applyFill="1" applyBorder="1" applyAlignment="1">
      <alignment horizontal="right" vertical="center" shrinkToFit="1"/>
    </xf>
    <xf numFmtId="0" fontId="19" fillId="0" borderId="14" xfId="0" applyFont="1" applyBorder="1"/>
    <xf numFmtId="178" fontId="77" fillId="0" borderId="13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60" fillId="2" borderId="12" xfId="0" applyFont="1" applyFill="1" applyBorder="1" applyAlignment="1">
      <alignment vertical="center" wrapText="1"/>
    </xf>
    <xf numFmtId="0" fontId="60" fillId="2" borderId="13" xfId="0" applyFont="1" applyFill="1" applyBorder="1" applyAlignment="1">
      <alignment vertical="center" wrapText="1"/>
    </xf>
    <xf numFmtId="0" fontId="60" fillId="2" borderId="2" xfId="0" applyFont="1" applyFill="1" applyBorder="1"/>
    <xf numFmtId="0" fontId="60" fillId="2" borderId="13" xfId="0" applyFont="1" applyFill="1" applyBorder="1" applyAlignment="1">
      <alignment vertical="center"/>
    </xf>
    <xf numFmtId="180" fontId="17" fillId="3" borderId="0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left"/>
    </xf>
    <xf numFmtId="0" fontId="8" fillId="2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78" fontId="11" fillId="7" borderId="5" xfId="0" applyNumberFormat="1" applyFont="1" applyFill="1" applyBorder="1" applyAlignment="1">
      <alignment horizontal="right" vertical="center" shrinkToFit="1"/>
    </xf>
    <xf numFmtId="178" fontId="11" fillId="7" borderId="4" xfId="0" applyNumberFormat="1" applyFont="1" applyFill="1" applyBorder="1" applyAlignment="1">
      <alignment horizontal="right" vertical="center" shrinkToFit="1"/>
    </xf>
    <xf numFmtId="0" fontId="11" fillId="0" borderId="6" xfId="0" applyNumberFormat="1" applyFont="1" applyBorder="1" applyAlignment="1">
      <alignment horizontal="distributed" vertical="center"/>
    </xf>
    <xf numFmtId="178" fontId="11" fillId="7" borderId="5" xfId="0" applyNumberFormat="1" applyFont="1" applyFill="1" applyBorder="1" applyAlignment="1">
      <alignment horizontal="right" vertical="center" shrinkToFit="1"/>
    </xf>
    <xf numFmtId="178" fontId="11" fillId="7" borderId="4" xfId="0" applyNumberFormat="1" applyFont="1" applyFill="1" applyBorder="1" applyAlignment="1">
      <alignment horizontal="right" vertical="center" shrinkToFit="1"/>
    </xf>
    <xf numFmtId="178" fontId="11" fillId="7" borderId="4" xfId="0" applyNumberFormat="1" applyFont="1" applyFill="1" applyBorder="1" applyAlignment="1">
      <alignment horizontal="right" vertical="center" shrinkToFit="1"/>
    </xf>
    <xf numFmtId="178" fontId="11" fillId="7" borderId="4" xfId="0" applyNumberFormat="1" applyFont="1" applyFill="1" applyBorder="1" applyAlignment="1">
      <alignment horizontal="right" vertical="center" shrinkToFit="1"/>
    </xf>
    <xf numFmtId="178" fontId="11" fillId="7" borderId="3" xfId="0" applyNumberFormat="1" applyFont="1" applyFill="1" applyBorder="1" applyAlignment="1">
      <alignment horizontal="right" vertical="center" shrinkToFit="1"/>
    </xf>
    <xf numFmtId="178" fontId="11" fillId="7" borderId="0" xfId="0" applyNumberFormat="1" applyFont="1" applyFill="1" applyBorder="1" applyAlignment="1">
      <alignment horizontal="right" vertical="center" shrinkToFit="1"/>
    </xf>
    <xf numFmtId="0" fontId="11" fillId="0" borderId="2" xfId="0" applyNumberFormat="1" applyFont="1" applyBorder="1" applyAlignment="1">
      <alignment horizontal="distributed" vertical="center"/>
    </xf>
    <xf numFmtId="178" fontId="11" fillId="7" borderId="3" xfId="0" applyNumberFormat="1" applyFont="1" applyFill="1" applyBorder="1" applyAlignment="1">
      <alignment horizontal="right" vertical="center" shrinkToFit="1"/>
    </xf>
    <xf numFmtId="178" fontId="11" fillId="7" borderId="0" xfId="0" applyNumberFormat="1" applyFont="1" applyFill="1" applyBorder="1" applyAlignment="1">
      <alignment horizontal="right" vertical="center" shrinkToFit="1"/>
    </xf>
    <xf numFmtId="178" fontId="11" fillId="7" borderId="0" xfId="0" applyNumberFormat="1" applyFont="1" applyFill="1" applyBorder="1" applyAlignment="1">
      <alignment horizontal="right" vertical="center" shrinkToFit="1"/>
    </xf>
    <xf numFmtId="178" fontId="11" fillId="7" borderId="0" xfId="0" applyNumberFormat="1" applyFont="1" applyFill="1" applyBorder="1" applyAlignment="1">
      <alignment horizontal="right" vertical="center" shrinkToFit="1"/>
    </xf>
    <xf numFmtId="178" fontId="11" fillId="7" borderId="0" xfId="0" applyNumberFormat="1" applyFont="1" applyFill="1" applyBorder="1" applyAlignment="1" applyProtection="1">
      <alignment horizontal="right" vertical="center" shrinkToFit="1"/>
      <protection locked="0"/>
    </xf>
    <xf numFmtId="178" fontId="11" fillId="7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2" xfId="0" applyNumberFormat="1" applyFont="1" applyBorder="1" applyAlignment="1">
      <alignment horizontal="distributed" vertical="center" wrapText="1"/>
    </xf>
    <xf numFmtId="178" fontId="11" fillId="7" borderId="0" xfId="0" applyNumberFormat="1" applyFont="1" applyFill="1" applyBorder="1" applyAlignment="1">
      <alignment horizontal="right" vertical="center" shrinkToFit="1"/>
    </xf>
    <xf numFmtId="179" fontId="0" fillId="0" borderId="0" xfId="0" applyNumberFormat="1"/>
    <xf numFmtId="180" fontId="0" fillId="0" borderId="0" xfId="0" applyNumberFormat="1"/>
    <xf numFmtId="178" fontId="11" fillId="7" borderId="3" xfId="0" applyNumberFormat="1" applyFont="1" applyFill="1" applyBorder="1" applyAlignment="1">
      <alignment horizontal="right" vertical="center" shrinkToFit="1"/>
    </xf>
    <xf numFmtId="179" fontId="19" fillId="0" borderId="0" xfId="0" applyNumberFormat="1" applyFont="1" applyFill="1" applyBorder="1" applyAlignment="1">
      <alignment horizontal="right" vertical="center" wrapText="1" shrinkToFit="1"/>
    </xf>
    <xf numFmtId="0" fontId="18" fillId="3" borderId="0" xfId="0" applyFont="1" applyFill="1"/>
    <xf numFmtId="189" fontId="18" fillId="3" borderId="0" xfId="0" applyNumberFormat="1" applyFont="1" applyFill="1"/>
    <xf numFmtId="178" fontId="17" fillId="7" borderId="3" xfId="0" applyNumberFormat="1" applyFont="1" applyFill="1" applyBorder="1" applyAlignment="1">
      <alignment horizontal="right" vertical="center" shrinkToFit="1"/>
    </xf>
    <xf numFmtId="178" fontId="17" fillId="7" borderId="0" xfId="0" applyNumberFormat="1" applyFont="1" applyFill="1" applyBorder="1" applyAlignment="1">
      <alignment horizontal="right" vertical="center" shrinkToFit="1"/>
    </xf>
    <xf numFmtId="0" fontId="17" fillId="7" borderId="2" xfId="0" applyNumberFormat="1" applyFont="1" applyFill="1" applyBorder="1" applyAlignment="1">
      <alignment horizontal="center" vertical="center"/>
    </xf>
    <xf numFmtId="178" fontId="17" fillId="7" borderId="3" xfId="0" applyNumberFormat="1" applyFont="1" applyFill="1" applyBorder="1" applyAlignment="1">
      <alignment horizontal="right" vertical="center" shrinkToFit="1"/>
    </xf>
    <xf numFmtId="178" fontId="17" fillId="7" borderId="0" xfId="0" applyNumberFormat="1" applyFont="1" applyFill="1" applyBorder="1" applyAlignment="1">
      <alignment horizontal="right" vertical="center" shrinkToFit="1"/>
    </xf>
    <xf numFmtId="0" fontId="17" fillId="0" borderId="2" xfId="0" applyNumberFormat="1" applyFont="1" applyBorder="1" applyAlignment="1">
      <alignment horizontal="center" vertical="center"/>
    </xf>
    <xf numFmtId="0" fontId="0" fillId="0" borderId="0" xfId="0" applyFont="1"/>
    <xf numFmtId="178" fontId="16" fillId="3" borderId="0" xfId="0" applyNumberFormat="1" applyFont="1" applyFill="1" applyAlignment="1">
      <alignment horizontal="right" vertical="center"/>
    </xf>
    <xf numFmtId="0" fontId="11" fillId="0" borderId="2" xfId="0" applyNumberFormat="1" applyFont="1" applyBorder="1" applyAlignment="1">
      <alignment horizontal="center" vertical="center"/>
    </xf>
    <xf numFmtId="178" fontId="11" fillId="7" borderId="3" xfId="0" applyNumberFormat="1" applyFont="1" applyFill="1" applyBorder="1" applyAlignment="1">
      <alignment horizontal="right" vertical="center" shrinkToFit="1"/>
    </xf>
    <xf numFmtId="178" fontId="11" fillId="7" borderId="0" xfId="0" applyNumberFormat="1" applyFont="1" applyFill="1" applyBorder="1" applyAlignment="1">
      <alignment horizontal="right" vertical="center" shrinkToFit="1"/>
    </xf>
    <xf numFmtId="0" fontId="15" fillId="2" borderId="6" xfId="0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Continuous" vertical="center"/>
    </xf>
    <xf numFmtId="0" fontId="8" fillId="2" borderId="21" xfId="0" applyFont="1" applyFill="1" applyBorder="1" applyAlignment="1">
      <alignment horizontal="centerContinuous" vertical="center"/>
    </xf>
    <xf numFmtId="176" fontId="11" fillId="2" borderId="2" xfId="0" quotePrefix="1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Continuous" vertical="center"/>
    </xf>
    <xf numFmtId="176" fontId="11" fillId="2" borderId="8" xfId="0" quotePrefix="1" applyNumberFormat="1" applyFont="1" applyFill="1" applyBorder="1" applyAlignment="1">
      <alignment horizontal="center" vertical="center"/>
    </xf>
    <xf numFmtId="176" fontId="8" fillId="2" borderId="21" xfId="0" applyNumberFormat="1" applyFont="1" applyFill="1" applyBorder="1" applyAlignment="1">
      <alignment horizontal="center" vertical="center"/>
    </xf>
    <xf numFmtId="0" fontId="8" fillId="0" borderId="0" xfId="0" quotePrefix="1" applyFont="1" applyBorder="1" applyAlignment="1">
      <alignment horizontal="left"/>
    </xf>
    <xf numFmtId="0" fontId="95" fillId="0" borderId="0" xfId="0" applyFont="1" applyAlignment="1">
      <alignment horizontal="center"/>
    </xf>
    <xf numFmtId="0" fontId="57" fillId="2" borderId="5" xfId="0" applyFont="1" applyFill="1" applyBorder="1" applyAlignment="1">
      <alignment horizontal="centerContinuous" vertical="center"/>
    </xf>
    <xf numFmtId="176" fontId="57" fillId="2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8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4" fillId="2" borderId="2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Continuous" vertical="center"/>
    </xf>
    <xf numFmtId="0" fontId="24" fillId="2" borderId="21" xfId="0" applyFont="1" applyFill="1" applyBorder="1" applyAlignment="1">
      <alignment horizontal="centerContinuous" vertical="center"/>
    </xf>
    <xf numFmtId="0" fontId="24" fillId="2" borderId="21" xfId="0" quotePrefix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5" fillId="0" borderId="12" xfId="0" quotePrefix="1" applyFont="1" applyBorder="1" applyAlignment="1">
      <alignment horizontal="center" vertical="center"/>
    </xf>
    <xf numFmtId="180" fontId="25" fillId="0" borderId="3" xfId="0" applyNumberFormat="1" applyFont="1" applyFill="1" applyBorder="1" applyAlignment="1">
      <alignment horizontal="right" vertical="center" shrinkToFit="1"/>
    </xf>
    <xf numFmtId="184" fontId="25" fillId="0" borderId="3" xfId="0" applyNumberFormat="1" applyFont="1" applyFill="1" applyBorder="1" applyAlignment="1">
      <alignment horizontal="right" vertical="center" shrinkToFit="1"/>
    </xf>
    <xf numFmtId="0" fontId="89" fillId="0" borderId="0" xfId="0" applyFont="1" applyFill="1" applyBorder="1" applyAlignment="1">
      <alignment vertical="center"/>
    </xf>
    <xf numFmtId="0" fontId="89" fillId="0" borderId="14" xfId="0" applyFont="1" applyFill="1" applyBorder="1" applyAlignment="1">
      <alignment vertical="center"/>
    </xf>
    <xf numFmtId="0" fontId="11" fillId="0" borderId="12" xfId="0" applyFont="1" applyBorder="1" applyAlignment="1">
      <alignment horizontal="centerContinuous" vertical="center" wrapText="1"/>
    </xf>
    <xf numFmtId="0" fontId="19" fillId="0" borderId="14" xfId="0" applyFont="1" applyBorder="1"/>
    <xf numFmtId="0" fontId="11" fillId="0" borderId="13" xfId="0" applyFont="1" applyBorder="1" applyAlignment="1">
      <alignment horizontal="centerContinuous" vertical="center" wrapText="1"/>
    </xf>
    <xf numFmtId="3" fontId="3" fillId="0" borderId="0" xfId="0" applyNumberFormat="1" applyFont="1" applyBorder="1"/>
    <xf numFmtId="3" fontId="16" fillId="0" borderId="0" xfId="0" applyNumberFormat="1" applyFont="1" applyBorder="1"/>
    <xf numFmtId="0" fontId="8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Continuous" vertical="center"/>
    </xf>
    <xf numFmtId="190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90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180" fontId="3" fillId="0" borderId="0" xfId="0" applyNumberFormat="1" applyFont="1" applyFill="1" applyBorder="1" applyAlignment="1">
      <alignment horizontal="right" vertical="center" shrinkToFit="1"/>
    </xf>
    <xf numFmtId="190" fontId="31" fillId="0" borderId="0" xfId="0" applyNumberFormat="1" applyFont="1" applyFill="1" applyBorder="1" applyAlignment="1">
      <alignment horizontal="right" vertical="center" shrinkToFit="1"/>
    </xf>
    <xf numFmtId="190" fontId="31" fillId="0" borderId="3" xfId="0" applyNumberFormat="1" applyFont="1" applyFill="1" applyBorder="1" applyAlignment="1">
      <alignment horizontal="right" vertical="center" shrinkToFit="1"/>
    </xf>
    <xf numFmtId="190" fontId="3" fillId="0" borderId="4" xfId="0" applyNumberFormat="1" applyFont="1" applyBorder="1" applyAlignment="1" applyProtection="1">
      <alignment horizontal="right" vertical="center" shrinkToFit="1"/>
      <protection locked="0"/>
    </xf>
    <xf numFmtId="190" fontId="3" fillId="0" borderId="5" xfId="0" applyNumberFormat="1" applyFont="1" applyBorder="1" applyAlignment="1" applyProtection="1">
      <alignment horizontal="right" vertical="center" shrinkToFit="1"/>
      <protection locked="0"/>
    </xf>
    <xf numFmtId="0" fontId="11" fillId="2" borderId="21" xfId="0" applyFont="1" applyFill="1" applyBorder="1" applyAlignment="1">
      <alignment horizontal="centerContinuous" vertical="center"/>
    </xf>
    <xf numFmtId="178" fontId="25" fillId="0" borderId="0" xfId="0" applyNumberFormat="1" applyFont="1" applyFill="1" applyBorder="1" applyAlignment="1">
      <alignment horizontal="right" vertical="center" shrinkToFit="1"/>
    </xf>
    <xf numFmtId="178" fontId="25" fillId="0" borderId="3" xfId="0" applyNumberFormat="1" applyFont="1" applyFill="1" applyBorder="1" applyAlignment="1">
      <alignment horizontal="right" vertical="center" shrinkToFit="1"/>
    </xf>
    <xf numFmtId="180" fontId="31" fillId="0" borderId="12" xfId="0" applyNumberFormat="1" applyFont="1" applyFill="1" applyBorder="1" applyAlignment="1">
      <alignment horizontal="right" vertical="center" shrinkToFit="1"/>
    </xf>
    <xf numFmtId="180" fontId="31" fillId="0" borderId="0" xfId="0" applyNumberFormat="1" applyFont="1" applyFill="1" applyBorder="1" applyAlignment="1">
      <alignment horizontal="right" vertical="center" shrinkToFit="1"/>
    </xf>
    <xf numFmtId="180" fontId="31" fillId="0" borderId="3" xfId="0" applyNumberFormat="1" applyFont="1" applyFill="1" applyBorder="1" applyAlignment="1">
      <alignment horizontal="right" vertical="center" shrinkToFit="1"/>
    </xf>
    <xf numFmtId="180" fontId="31" fillId="0" borderId="0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" xfId="0" applyNumberFormat="1" applyFont="1" applyFill="1" applyBorder="1" applyAlignment="1">
      <alignment horizontal="right" vertical="center" shrinkToFit="1"/>
    </xf>
    <xf numFmtId="0" fontId="3" fillId="0" borderId="6" xfId="0" applyNumberFormat="1" applyFont="1" applyFill="1" applyBorder="1" applyAlignment="1">
      <alignment horizontal="distributed" vertical="center" shrinkToFit="1"/>
    </xf>
    <xf numFmtId="180" fontId="31" fillId="0" borderId="13" xfId="0" applyNumberFormat="1" applyFont="1" applyFill="1" applyBorder="1" applyAlignment="1">
      <alignment horizontal="right" vertical="center" shrinkToFit="1"/>
    </xf>
    <xf numFmtId="180" fontId="31" fillId="0" borderId="4" xfId="0" applyNumberFormat="1" applyFont="1" applyFill="1" applyBorder="1" applyAlignment="1">
      <alignment horizontal="right" vertical="center" shrinkToFit="1"/>
    </xf>
    <xf numFmtId="178" fontId="31" fillId="0" borderId="4" xfId="0" applyNumberFormat="1" applyFont="1" applyFill="1" applyBorder="1" applyAlignment="1">
      <alignment horizontal="right" vertical="center" shrinkToFit="1"/>
    </xf>
    <xf numFmtId="178" fontId="31" fillId="0" borderId="4" xfId="0" applyNumberFormat="1" applyFont="1" applyFill="1" applyBorder="1" applyAlignment="1">
      <alignment horizontal="right" vertical="center" shrinkToFit="1"/>
    </xf>
    <xf numFmtId="178" fontId="31" fillId="0" borderId="5" xfId="0" applyNumberFormat="1" applyFont="1" applyFill="1" applyBorder="1" applyAlignment="1">
      <alignment horizontal="right" vertical="center" shrinkToFit="1"/>
    </xf>
    <xf numFmtId="178" fontId="3" fillId="0" borderId="4" xfId="0" applyNumberFormat="1" applyFont="1" applyFill="1" applyBorder="1" applyAlignment="1">
      <alignment horizontal="right" vertical="center" shrinkToFit="1"/>
    </xf>
    <xf numFmtId="180" fontId="31" fillId="0" borderId="4" xfId="0" applyNumberFormat="1" applyFont="1" applyFill="1" applyBorder="1" applyAlignment="1">
      <alignment horizontal="right" vertical="center" shrinkToFit="1"/>
    </xf>
    <xf numFmtId="178" fontId="31" fillId="0" borderId="4" xfId="0" applyNumberFormat="1" applyFont="1" applyFill="1" applyBorder="1" applyAlignment="1">
      <alignment horizontal="right" vertical="center" shrinkToFit="1"/>
    </xf>
    <xf numFmtId="180" fontId="3" fillId="0" borderId="4" xfId="0" applyNumberFormat="1" applyFont="1" applyFill="1" applyBorder="1" applyAlignment="1">
      <alignment horizontal="right" vertical="center" shrinkToFit="1"/>
    </xf>
    <xf numFmtId="178" fontId="3" fillId="0" borderId="5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Border="1" applyAlignment="1">
      <alignment horizontal="right" vertical="center" shrinkToFit="1"/>
    </xf>
    <xf numFmtId="180" fontId="3" fillId="0" borderId="0" xfId="0" applyNumberFormat="1" applyFont="1" applyBorder="1" applyAlignment="1">
      <alignment horizontal="right" vertical="center" shrinkToFit="1"/>
    </xf>
    <xf numFmtId="180" fontId="3" fillId="0" borderId="3" xfId="0" applyNumberFormat="1" applyFont="1" applyBorder="1" applyAlignment="1">
      <alignment horizontal="right" vertical="center" shrinkToFit="1"/>
    </xf>
    <xf numFmtId="180" fontId="3" fillId="0" borderId="13" xfId="0" applyNumberFormat="1" applyFont="1" applyBorder="1" applyAlignment="1">
      <alignment horizontal="right" vertical="center" shrinkToFit="1"/>
    </xf>
    <xf numFmtId="180" fontId="3" fillId="0" borderId="4" xfId="0" applyNumberFormat="1" applyFont="1" applyBorder="1" applyAlignment="1">
      <alignment horizontal="right" vertical="center" shrinkToFit="1"/>
    </xf>
    <xf numFmtId="41" fontId="3" fillId="0" borderId="4" xfId="0" applyNumberFormat="1" applyFont="1" applyBorder="1" applyAlignment="1">
      <alignment horizontal="right" vertical="center" shrinkToFit="1"/>
    </xf>
    <xf numFmtId="180" fontId="3" fillId="0" borderId="5" xfId="0" applyNumberFormat="1" applyFont="1" applyBorder="1" applyAlignment="1">
      <alignment horizontal="right" vertical="center" shrinkToFit="1"/>
    </xf>
    <xf numFmtId="190" fontId="3" fillId="0" borderId="0" xfId="0" applyNumberFormat="1" applyFont="1" applyBorder="1" applyAlignment="1">
      <alignment horizontal="right" vertical="center" shrinkToFit="1"/>
    </xf>
    <xf numFmtId="190" fontId="3" fillId="0" borderId="3" xfId="0" applyNumberFormat="1" applyFont="1" applyBorder="1" applyAlignment="1">
      <alignment horizontal="right" vertical="center" shrinkToFit="1"/>
    </xf>
    <xf numFmtId="190" fontId="3" fillId="0" borderId="4" xfId="0" applyNumberFormat="1" applyFont="1" applyBorder="1" applyAlignment="1">
      <alignment horizontal="right" vertical="center" shrinkToFit="1"/>
    </xf>
    <xf numFmtId="190" fontId="3" fillId="0" borderId="5" xfId="0" applyNumberFormat="1" applyFont="1" applyBorder="1" applyAlignment="1">
      <alignment horizontal="right" vertical="center" shrinkToFit="1"/>
    </xf>
    <xf numFmtId="0" fontId="24" fillId="2" borderId="21" xfId="0" applyFont="1" applyFill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right" vertical="center" wrapText="1" shrinkToFit="1"/>
    </xf>
    <xf numFmtId="180" fontId="3" fillId="0" borderId="3" xfId="0" applyNumberFormat="1" applyFont="1" applyFill="1" applyBorder="1" applyAlignment="1">
      <alignment horizontal="right" vertical="center" wrapText="1" shrinkToFit="1"/>
    </xf>
    <xf numFmtId="180" fontId="3" fillId="0" borderId="12" xfId="0" applyNumberFormat="1" applyFont="1" applyFill="1" applyBorder="1" applyAlignment="1">
      <alignment horizontal="right" vertical="center" wrapText="1" shrinkToFit="1"/>
    </xf>
    <xf numFmtId="180" fontId="25" fillId="0" borderId="12" xfId="0" applyNumberFormat="1" applyFont="1" applyFill="1" applyBorder="1" applyAlignment="1">
      <alignment horizontal="right" vertical="center" wrapText="1" shrinkToFit="1"/>
    </xf>
    <xf numFmtId="180" fontId="25" fillId="0" borderId="0" xfId="0" applyNumberFormat="1" applyFont="1" applyFill="1" applyBorder="1" applyAlignment="1">
      <alignment horizontal="right" vertical="center" wrapText="1" shrinkToFit="1"/>
    </xf>
    <xf numFmtId="180" fontId="25" fillId="0" borderId="3" xfId="0" applyNumberFormat="1" applyFont="1" applyFill="1" applyBorder="1" applyAlignment="1">
      <alignment horizontal="right" vertical="center" wrapText="1" shrinkToFit="1"/>
    </xf>
    <xf numFmtId="180" fontId="3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80" fontId="3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80" fontId="3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80" fontId="31" fillId="0" borderId="12" xfId="0" applyNumberFormat="1" applyFont="1" applyBorder="1" applyAlignment="1">
      <alignment horizontal="right" vertical="center" wrapText="1" shrinkToFit="1"/>
    </xf>
    <xf numFmtId="180" fontId="31" fillId="0" borderId="0" xfId="0" applyNumberFormat="1" applyFont="1" applyBorder="1" applyAlignment="1">
      <alignment horizontal="right" vertical="center" wrapText="1" shrinkToFit="1"/>
    </xf>
    <xf numFmtId="180" fontId="31" fillId="0" borderId="3" xfId="0" applyNumberFormat="1" applyFont="1" applyBorder="1" applyAlignment="1">
      <alignment horizontal="right" vertical="center" wrapText="1" shrinkToFit="1"/>
    </xf>
    <xf numFmtId="180" fontId="3" fillId="0" borderId="13" xfId="0" applyNumberFormat="1" applyFont="1" applyBorder="1" applyAlignment="1" applyProtection="1">
      <alignment horizontal="right" vertical="center" wrapText="1" shrinkToFit="1"/>
      <protection locked="0"/>
    </xf>
    <xf numFmtId="41" fontId="3" fillId="0" borderId="4" xfId="0" applyNumberFormat="1" applyFont="1" applyBorder="1" applyAlignment="1" applyProtection="1">
      <alignment horizontal="right" vertical="center" wrapText="1" shrinkToFit="1"/>
      <protection locked="0"/>
    </xf>
    <xf numFmtId="180" fontId="3" fillId="0" borderId="4" xfId="0" applyNumberFormat="1" applyFont="1" applyBorder="1" applyAlignment="1" applyProtection="1">
      <alignment horizontal="right" vertical="center" wrapText="1" shrinkToFit="1"/>
      <protection locked="0"/>
    </xf>
    <xf numFmtId="180" fontId="3" fillId="0" borderId="5" xfId="0" applyNumberFormat="1" applyFont="1" applyBorder="1" applyAlignment="1" applyProtection="1">
      <alignment horizontal="right" vertical="center" wrapText="1" shrinkToFit="1"/>
      <protection locked="0"/>
    </xf>
    <xf numFmtId="0" fontId="8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Continuous" vertical="center"/>
    </xf>
    <xf numFmtId="188" fontId="27" fillId="0" borderId="0" xfId="0" applyNumberFormat="1" applyFont="1" applyFill="1" applyBorder="1" applyAlignment="1">
      <alignment horizontal="right" vertical="center" wrapText="1" shrinkToFit="1"/>
    </xf>
    <xf numFmtId="188" fontId="27" fillId="0" borderId="11" xfId="0" applyNumberFormat="1" applyFont="1" applyFill="1" applyBorder="1" applyAlignment="1">
      <alignment horizontal="right" vertical="center" wrapText="1" shrinkToFit="1"/>
    </xf>
    <xf numFmtId="41" fontId="27" fillId="0" borderId="3" xfId="0" applyNumberFormat="1" applyFont="1" applyFill="1" applyBorder="1" applyAlignment="1">
      <alignment horizontal="right" vertical="center" wrapText="1" shrinkToFit="1"/>
    </xf>
    <xf numFmtId="188" fontId="32" fillId="0" borderId="13" xfId="0" applyNumberFormat="1" applyFont="1" applyFill="1" applyBorder="1" applyAlignment="1">
      <alignment horizontal="right" vertical="center" wrapText="1" shrinkToFit="1"/>
    </xf>
    <xf numFmtId="188" fontId="32" fillId="0" borderId="4" xfId="0" applyNumberFormat="1" applyFont="1" applyFill="1" applyBorder="1" applyAlignment="1">
      <alignment horizontal="right" vertical="center" wrapText="1" shrinkToFit="1"/>
    </xf>
    <xf numFmtId="41" fontId="32" fillId="0" borderId="5" xfId="0" applyNumberFormat="1" applyFont="1" applyFill="1" applyBorder="1" applyAlignment="1">
      <alignment horizontal="right" vertical="center" wrapText="1" shrinkToFit="1"/>
    </xf>
    <xf numFmtId="180" fontId="3" fillId="0" borderId="0" xfId="0" applyNumberFormat="1" applyFont="1" applyFill="1" applyBorder="1" applyAlignment="1">
      <alignment horizontal="right" vertical="center" wrapText="1" shrinkToFit="1"/>
    </xf>
    <xf numFmtId="180" fontId="3" fillId="0" borderId="3" xfId="0" applyNumberFormat="1" applyFont="1" applyFill="1" applyBorder="1" applyAlignment="1">
      <alignment horizontal="right" vertical="center" wrapText="1" shrinkToFit="1"/>
    </xf>
    <xf numFmtId="180" fontId="25" fillId="0" borderId="4" xfId="0" applyNumberFormat="1" applyFont="1" applyFill="1" applyBorder="1" applyAlignment="1">
      <alignment horizontal="right" vertical="center" wrapText="1" shrinkToFit="1"/>
    </xf>
    <xf numFmtId="180" fontId="25" fillId="0" borderId="5" xfId="0" applyNumberFormat="1" applyFont="1" applyFill="1" applyBorder="1" applyAlignment="1">
      <alignment horizontal="right" vertical="center" wrapText="1" shrinkToFit="1"/>
    </xf>
    <xf numFmtId="188" fontId="27" fillId="0" borderId="3" xfId="0" applyNumberFormat="1" applyFont="1" applyFill="1" applyBorder="1" applyAlignment="1">
      <alignment horizontal="right" vertical="center" wrapText="1"/>
    </xf>
    <xf numFmtId="0" fontId="29" fillId="2" borderId="1" xfId="0" applyFont="1" applyFill="1" applyBorder="1"/>
    <xf numFmtId="180" fontId="46" fillId="0" borderId="11" xfId="0" applyNumberFormat="1" applyFont="1" applyFill="1" applyBorder="1" applyAlignment="1">
      <alignment horizontal="right" vertical="center" wrapText="1" shrinkToFit="1"/>
    </xf>
    <xf numFmtId="180" fontId="46" fillId="0" borderId="10" xfId="0" applyNumberFormat="1" applyFont="1" applyFill="1" applyBorder="1" applyAlignment="1">
      <alignment horizontal="right" vertical="center" wrapText="1" shrinkToFit="1"/>
    </xf>
    <xf numFmtId="180" fontId="46" fillId="0" borderId="0" xfId="0" applyNumberFormat="1" applyFont="1" applyFill="1" applyBorder="1" applyAlignment="1">
      <alignment horizontal="right" vertical="center" wrapText="1" shrinkToFit="1"/>
    </xf>
    <xf numFmtId="180" fontId="46" fillId="0" borderId="3" xfId="0" applyNumberFormat="1" applyFont="1" applyFill="1" applyBorder="1" applyAlignment="1">
      <alignment horizontal="right" vertical="center" wrapText="1" shrinkToFit="1"/>
    </xf>
    <xf numFmtId="180" fontId="46" fillId="0" borderId="0" xfId="0" applyNumberFormat="1" applyFont="1" applyFill="1" applyBorder="1" applyAlignment="1">
      <alignment horizontal="right" vertical="center" wrapText="1" shrinkToFit="1"/>
    </xf>
    <xf numFmtId="180" fontId="46" fillId="0" borderId="3" xfId="0" applyNumberFormat="1" applyFont="1" applyFill="1" applyBorder="1" applyAlignment="1">
      <alignment horizontal="right" vertical="center" wrapText="1" shrinkToFit="1"/>
    </xf>
    <xf numFmtId="180" fontId="97" fillId="0" borderId="0" xfId="0" applyNumberFormat="1" applyFont="1" applyFill="1" applyBorder="1" applyAlignment="1">
      <alignment horizontal="right" vertical="center" wrapText="1" shrinkToFit="1"/>
    </xf>
    <xf numFmtId="180" fontId="97" fillId="0" borderId="3" xfId="0" applyNumberFormat="1" applyFont="1" applyFill="1" applyBorder="1" applyAlignment="1">
      <alignment horizontal="right" vertical="center" wrapText="1" shrinkToFit="1"/>
    </xf>
    <xf numFmtId="180" fontId="46" fillId="0" borderId="0" xfId="0" applyNumberFormat="1" applyFont="1" applyFill="1" applyBorder="1" applyAlignment="1" applyProtection="1">
      <alignment vertical="center" wrapText="1" shrinkToFit="1"/>
    </xf>
    <xf numFmtId="180" fontId="4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80" fontId="46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180" fontId="46" fillId="0" borderId="4" xfId="0" applyNumberFormat="1" applyFont="1" applyFill="1" applyBorder="1" applyAlignment="1" applyProtection="1">
      <alignment vertical="center" wrapText="1" shrinkToFit="1"/>
    </xf>
    <xf numFmtId="180" fontId="46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80" fontId="46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78" fontId="11" fillId="0" borderId="0" xfId="0" applyNumberFormat="1" applyFont="1" applyFill="1" applyBorder="1" applyAlignment="1">
      <alignment horizontal="right" vertical="center" wrapText="1" shrinkToFit="1"/>
    </xf>
    <xf numFmtId="178" fontId="11" fillId="0" borderId="3" xfId="0" applyNumberFormat="1" applyFont="1" applyFill="1" applyBorder="1" applyAlignment="1">
      <alignment horizontal="right" vertical="center" wrapText="1" shrinkToFit="1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178" fontId="11" fillId="0" borderId="4" xfId="0" applyNumberFormat="1" applyFont="1" applyFill="1" applyBorder="1" applyAlignment="1">
      <alignment horizontal="right" vertical="center" wrapText="1" shrinkToFit="1"/>
    </xf>
    <xf numFmtId="180" fontId="11" fillId="0" borderId="0" xfId="0" applyNumberFormat="1" applyFont="1" applyFill="1" applyBorder="1" applyAlignment="1">
      <alignment horizontal="right" vertical="center" wrapText="1" shrinkToFit="1"/>
    </xf>
    <xf numFmtId="188" fontId="11" fillId="0" borderId="0" xfId="0" applyNumberFormat="1" applyFont="1" applyFill="1" applyBorder="1" applyAlignment="1">
      <alignment horizontal="right" vertical="center" wrapText="1" shrinkToFit="1"/>
    </xf>
    <xf numFmtId="188" fontId="11" fillId="0" borderId="3" xfId="0" applyNumberFormat="1" applyFont="1" applyFill="1" applyBorder="1" applyAlignment="1">
      <alignment horizontal="right" vertical="center" wrapText="1" shrinkToFit="1"/>
    </xf>
    <xf numFmtId="180" fontId="11" fillId="0" borderId="0" xfId="0" applyNumberFormat="1" applyFont="1" applyFill="1" applyBorder="1" applyAlignment="1">
      <alignment horizontal="right" vertical="center" wrapText="1" shrinkToFit="1"/>
    </xf>
    <xf numFmtId="180" fontId="17" fillId="0" borderId="0" xfId="0" applyNumberFormat="1" applyFont="1" applyFill="1" applyBorder="1" applyAlignment="1">
      <alignment horizontal="right" vertical="center" wrapText="1" shrinkToFit="1"/>
    </xf>
    <xf numFmtId="178" fontId="11" fillId="0" borderId="0" xfId="0" applyNumberFormat="1" applyFont="1" applyFill="1" applyBorder="1" applyAlignment="1">
      <alignment horizontal="right" vertical="center" wrapText="1" shrinkToFit="1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41" fontId="24" fillId="0" borderId="0" xfId="0" applyNumberFormat="1" applyFont="1" applyFill="1" applyBorder="1" applyAlignment="1">
      <alignment horizontal="right" vertical="center" shrinkToFit="1"/>
    </xf>
    <xf numFmtId="41" fontId="24" fillId="0" borderId="4" xfId="0" applyNumberFormat="1" applyFont="1" applyFill="1" applyBorder="1" applyAlignment="1">
      <alignment horizontal="right" vertical="center" shrinkToFit="1"/>
    </xf>
    <xf numFmtId="41" fontId="24" fillId="0" borderId="0" xfId="0" applyNumberFormat="1" applyFont="1" applyFill="1" applyBorder="1" applyAlignment="1">
      <alignment horizontal="right" vertical="center" shrinkToFit="1"/>
    </xf>
    <xf numFmtId="41" fontId="58" fillId="0" borderId="4" xfId="0" applyNumberFormat="1" applyFont="1" applyFill="1" applyBorder="1" applyAlignment="1" applyProtection="1">
      <alignment horizontal="right" vertical="center" shrinkToFit="1"/>
    </xf>
    <xf numFmtId="0" fontId="3" fillId="2" borderId="21" xfId="0" applyFont="1" applyFill="1" applyBorder="1" applyAlignment="1">
      <alignment horizontal="centerContinuous" vertical="center"/>
    </xf>
    <xf numFmtId="0" fontId="50" fillId="0" borderId="13" xfId="0" applyFont="1" applyBorder="1" applyAlignment="1">
      <alignment horizontal="distributed" vertical="center" wrapText="1"/>
    </xf>
    <xf numFmtId="178" fontId="3" fillId="0" borderId="4" xfId="0" applyNumberFormat="1" applyFont="1" applyBorder="1" applyAlignment="1">
      <alignment horizontal="right" vertical="center" shrinkToFit="1"/>
    </xf>
    <xf numFmtId="178" fontId="3" fillId="0" borderId="4" xfId="0" applyNumberFormat="1" applyFont="1" applyFill="1" applyBorder="1" applyAlignment="1">
      <alignment horizontal="right" vertical="center" shrinkToFit="1"/>
    </xf>
    <xf numFmtId="178" fontId="3" fillId="0" borderId="4" xfId="0" applyNumberFormat="1" applyFont="1" applyFill="1" applyBorder="1" applyAlignment="1">
      <alignment horizontal="right" vertical="center" shrinkToFit="1"/>
    </xf>
    <xf numFmtId="0" fontId="8" fillId="2" borderId="21" xfId="0" quotePrefix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8" fontId="17" fillId="7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/>
    <xf numFmtId="0" fontId="19" fillId="0" borderId="22" xfId="0" applyFont="1" applyBorder="1"/>
    <xf numFmtId="0" fontId="19" fillId="0" borderId="22" xfId="0" applyFont="1" applyFill="1" applyBorder="1"/>
    <xf numFmtId="0" fontId="66" fillId="0" borderId="0" xfId="0" applyFont="1" applyBorder="1"/>
    <xf numFmtId="0" fontId="16" fillId="0" borderId="0" xfId="0" applyFont="1" applyBorder="1"/>
    <xf numFmtId="0" fontId="11" fillId="0" borderId="0" xfId="0" applyFont="1" applyBorder="1" applyAlignment="1"/>
    <xf numFmtId="0" fontId="36" fillId="0" borderId="0" xfId="0" applyFont="1" applyBorder="1" applyAlignment="1"/>
    <xf numFmtId="0" fontId="21" fillId="0" borderId="0" xfId="0" applyFont="1" applyFill="1" applyBorder="1"/>
    <xf numFmtId="0" fontId="51" fillId="0" borderId="0" xfId="0" applyFont="1" applyFill="1" applyBorder="1"/>
    <xf numFmtId="0" fontId="48" fillId="0" borderId="0" xfId="0" applyFont="1" applyFill="1" applyBorder="1"/>
    <xf numFmtId="0" fontId="49" fillId="0" borderId="0" xfId="0" applyFont="1" applyFill="1" applyBorder="1"/>
    <xf numFmtId="0" fontId="38" fillId="0" borderId="0" xfId="0" applyFont="1" applyFill="1" applyBorder="1"/>
    <xf numFmtId="0" fontId="40" fillId="0" borderId="0" xfId="0" applyFont="1" applyFill="1" applyBorder="1"/>
    <xf numFmtId="0" fontId="22" fillId="0" borderId="0" xfId="0" applyFont="1" applyBorder="1" applyAlignment="1">
      <alignment horizontal="right" vertical="center" shrinkToFit="1"/>
    </xf>
    <xf numFmtId="0" fontId="22" fillId="3" borderId="0" xfId="0" applyFont="1" applyFill="1" applyBorder="1" applyAlignment="1">
      <alignment horizontal="right" vertical="center" shrinkToFit="1"/>
    </xf>
    <xf numFmtId="0" fontId="26" fillId="3" borderId="0" xfId="0" applyFont="1" applyFill="1" applyBorder="1" applyAlignment="1">
      <alignment horizontal="right" vertical="center" shrinkToFit="1"/>
    </xf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4" fillId="2" borderId="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80" fontId="11" fillId="3" borderId="12" xfId="0" applyNumberFormat="1" applyFont="1" applyFill="1" applyBorder="1" applyAlignment="1">
      <alignment horizontal="center" vertical="center" shrinkToFit="1"/>
    </xf>
    <xf numFmtId="180" fontId="11" fillId="3" borderId="3" xfId="0" applyNumberFormat="1" applyFont="1" applyFill="1" applyBorder="1" applyAlignment="1">
      <alignment horizontal="center" vertical="center" shrinkToFit="1"/>
    </xf>
    <xf numFmtId="180" fontId="17" fillId="3" borderId="13" xfId="0" applyNumberFormat="1" applyFont="1" applyFill="1" applyBorder="1" applyAlignment="1">
      <alignment horizontal="center" vertical="center" shrinkToFit="1"/>
    </xf>
    <xf numFmtId="180" fontId="17" fillId="3" borderId="5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 wrapText="1"/>
    </xf>
    <xf numFmtId="0" fontId="24" fillId="2" borderId="9" xfId="0" applyNumberFormat="1" applyFont="1" applyFill="1" applyBorder="1" applyAlignment="1">
      <alignment horizontal="center" vertical="center"/>
    </xf>
    <xf numFmtId="0" fontId="24" fillId="2" borderId="11" xfId="0" applyNumberFormat="1" applyFont="1" applyFill="1" applyBorder="1" applyAlignment="1">
      <alignment horizontal="center" vertical="center"/>
    </xf>
    <xf numFmtId="0" fontId="24" fillId="2" borderId="1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quotePrefix="1" applyFont="1" applyBorder="1" applyAlignment="1">
      <alignment horizontal="left"/>
    </xf>
    <xf numFmtId="0" fontId="3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76" fontId="24" fillId="2" borderId="9" xfId="0" applyNumberFormat="1" applyFont="1" applyFill="1" applyBorder="1" applyAlignment="1">
      <alignment horizontal="center" vertical="center"/>
    </xf>
    <xf numFmtId="176" fontId="24" fillId="2" borderId="11" xfId="0" applyNumberFormat="1" applyFont="1" applyFill="1" applyBorder="1" applyAlignment="1">
      <alignment horizontal="center" vertical="center"/>
    </xf>
    <xf numFmtId="176" fontId="24" fillId="2" borderId="10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4" fillId="2" borderId="8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4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27" fillId="0" borderId="0" xfId="0" applyFont="1" applyBorder="1" applyAlignment="1"/>
    <xf numFmtId="0" fontId="27" fillId="0" borderId="0" xfId="0" applyFont="1" applyBorder="1" applyAlignment="1">
      <alignment horizontal="right"/>
    </xf>
    <xf numFmtId="0" fontId="46" fillId="2" borderId="11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27" fillId="0" borderId="6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2" borderId="8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35" fillId="2" borderId="8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0" fontId="46" fillId="2" borderId="6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8" fillId="2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0" fontId="24" fillId="2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right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80" fontId="25" fillId="0" borderId="0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left" vertical="center" wrapText="1" shrinkToFit="1"/>
    </xf>
    <xf numFmtId="180" fontId="31" fillId="0" borderId="0" xfId="0" applyNumberFormat="1" applyFont="1" applyFill="1" applyBorder="1" applyAlignment="1">
      <alignment horizontal="center" vertical="center" shrinkToFit="1"/>
    </xf>
    <xf numFmtId="180" fontId="31" fillId="0" borderId="4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0" fontId="24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5" fillId="2" borderId="2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60" fillId="2" borderId="13" xfId="0" applyFont="1" applyFill="1" applyBorder="1" applyAlignment="1">
      <alignment horizontal="center" vertical="center"/>
    </xf>
    <xf numFmtId="0" fontId="60" fillId="2" borderId="4" xfId="0" applyFont="1" applyFill="1" applyBorder="1" applyAlignment="1">
      <alignment horizontal="center" vertical="center"/>
    </xf>
    <xf numFmtId="0" fontId="60" fillId="2" borderId="5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right"/>
    </xf>
    <xf numFmtId="180" fontId="25" fillId="0" borderId="4" xfId="0" applyNumberFormat="1" applyFont="1" applyFill="1" applyBorder="1" applyAlignment="1">
      <alignment horizontal="right" vertical="center" wrapText="1" shrinkToFit="1"/>
    </xf>
    <xf numFmtId="180" fontId="3" fillId="0" borderId="11" xfId="0" applyNumberFormat="1" applyFont="1" applyFill="1" applyBorder="1" applyAlignment="1">
      <alignment horizontal="right" vertical="center" wrapText="1" shrinkToFit="1"/>
    </xf>
    <xf numFmtId="180" fontId="3" fillId="0" borderId="0" xfId="0" applyNumberFormat="1" applyFont="1" applyFill="1" applyBorder="1" applyAlignment="1">
      <alignment horizontal="right" vertical="center" wrapText="1" shrinkToFit="1"/>
    </xf>
    <xf numFmtId="0" fontId="60" fillId="2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60" fillId="2" borderId="2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9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60" fillId="2" borderId="21" xfId="0" applyFont="1" applyFill="1" applyBorder="1" applyAlignment="1">
      <alignment horizontal="center" vertical="center" wrapText="1"/>
    </xf>
    <xf numFmtId="0" fontId="60" fillId="2" borderId="12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3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60" fillId="2" borderId="5" xfId="0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/>
    </xf>
    <xf numFmtId="0" fontId="60" fillId="2" borderId="16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2" borderId="17" xfId="0" applyFont="1" applyFill="1" applyBorder="1" applyAlignment="1">
      <alignment horizontal="center" vertical="center" wrapText="1"/>
    </xf>
    <xf numFmtId="0" fontId="60" fillId="2" borderId="16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6" xfId="0" applyFont="1" applyBorder="1"/>
    <xf numFmtId="0" fontId="60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right" vertical="center" wrapText="1" shrinkToFit="1"/>
    </xf>
    <xf numFmtId="178" fontId="17" fillId="0" borderId="3" xfId="0" applyNumberFormat="1" applyFont="1" applyFill="1" applyBorder="1" applyAlignment="1">
      <alignment horizontal="right" vertical="center" wrapText="1" shrinkToFit="1"/>
    </xf>
    <xf numFmtId="178" fontId="11" fillId="0" borderId="0" xfId="0" applyNumberFormat="1" applyFont="1" applyFill="1" applyBorder="1" applyAlignment="1">
      <alignment horizontal="right" vertical="center" wrapText="1" shrinkToFit="1"/>
    </xf>
    <xf numFmtId="178" fontId="11" fillId="0" borderId="3" xfId="0" applyNumberFormat="1" applyFont="1" applyFill="1" applyBorder="1" applyAlignment="1">
      <alignment horizontal="right" vertical="center" wrapText="1" shrinkToFit="1"/>
    </xf>
    <xf numFmtId="178" fontId="11" fillId="0" borderId="4" xfId="0" applyNumberFormat="1" applyFont="1" applyFill="1" applyBorder="1" applyAlignment="1">
      <alignment horizontal="right" vertical="center" wrapText="1" shrinkToFit="1"/>
    </xf>
    <xf numFmtId="178" fontId="11" fillId="0" borderId="5" xfId="0" applyNumberFormat="1" applyFont="1" applyFill="1" applyBorder="1" applyAlignment="1">
      <alignment horizontal="right" vertical="center" wrapText="1" shrinkToFit="1"/>
    </xf>
    <xf numFmtId="0" fontId="8" fillId="0" borderId="11" xfId="0" applyFont="1" applyBorder="1" applyAlignment="1">
      <alignment vertical="center" wrapText="1"/>
    </xf>
    <xf numFmtId="0" fontId="8" fillId="2" borderId="13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178" fontId="11" fillId="0" borderId="11" xfId="0" applyNumberFormat="1" applyFont="1" applyFill="1" applyBorder="1" applyAlignment="1">
      <alignment horizontal="right" vertical="center" wrapText="1" shrinkToFit="1"/>
    </xf>
    <xf numFmtId="178" fontId="11" fillId="0" borderId="10" xfId="0" applyNumberFormat="1" applyFont="1" applyFill="1" applyBorder="1" applyAlignment="1">
      <alignment horizontal="right" vertical="center" wrapText="1" shrinkToFit="1"/>
    </xf>
    <xf numFmtId="0" fontId="8" fillId="2" borderId="1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horizontal="right" vertical="center" wrapText="1" shrinkToFit="1"/>
    </xf>
    <xf numFmtId="180" fontId="0" fillId="0" borderId="0" xfId="0" applyNumberFormat="1" applyBorder="1" applyAlignment="1">
      <alignment horizontal="right" wrapText="1"/>
    </xf>
    <xf numFmtId="180" fontId="11" fillId="0" borderId="0" xfId="0" applyNumberFormat="1" applyFont="1" applyFill="1" applyBorder="1" applyAlignment="1">
      <alignment horizontal="right" vertical="center" wrapText="1" shrinkToFit="1"/>
    </xf>
    <xf numFmtId="180" fontId="17" fillId="0" borderId="12" xfId="0" applyNumberFormat="1" applyFont="1" applyFill="1" applyBorder="1" applyAlignment="1">
      <alignment horizontal="right" vertical="center" wrapText="1" shrinkToFit="1"/>
    </xf>
    <xf numFmtId="180" fontId="17" fillId="0" borderId="0" xfId="0" applyNumberFormat="1" applyFont="1" applyFill="1" applyBorder="1" applyAlignment="1">
      <alignment horizontal="right" vertical="center" wrapText="1" shrinkToFit="1"/>
    </xf>
    <xf numFmtId="180" fontId="36" fillId="0" borderId="12" xfId="0" applyNumberFormat="1" applyFont="1" applyFill="1" applyBorder="1" applyAlignment="1" applyProtection="1">
      <alignment horizontal="right" wrapText="1"/>
    </xf>
    <xf numFmtId="180" fontId="36" fillId="0" borderId="0" xfId="0" applyNumberFormat="1" applyFont="1" applyFill="1" applyBorder="1" applyAlignment="1" applyProtection="1">
      <alignment horizontal="right" wrapText="1"/>
    </xf>
    <xf numFmtId="180" fontId="36" fillId="0" borderId="13" xfId="0" applyNumberFormat="1" applyFont="1" applyFill="1" applyBorder="1" applyAlignment="1" applyProtection="1">
      <alignment horizontal="right" wrapText="1"/>
    </xf>
    <xf numFmtId="180" fontId="36" fillId="0" borderId="4" xfId="0" applyNumberFormat="1" applyFont="1" applyFill="1" applyBorder="1" applyAlignment="1" applyProtection="1">
      <alignment horizontal="right" wrapText="1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179" fontId="25" fillId="0" borderId="13" xfId="0" applyNumberFormat="1" applyFont="1" applyFill="1" applyBorder="1" applyAlignment="1">
      <alignment horizontal="center" vertical="center" shrinkToFit="1"/>
    </xf>
    <xf numFmtId="179" fontId="25" fillId="0" borderId="4" xfId="0" applyNumberFormat="1" applyFont="1" applyFill="1" applyBorder="1" applyAlignment="1">
      <alignment horizontal="center" vertical="center" shrinkToFit="1"/>
    </xf>
    <xf numFmtId="0" fontId="24" fillId="6" borderId="1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24" fillId="6" borderId="0" xfId="0" applyFont="1" applyFill="1" applyBorder="1" applyAlignment="1">
      <alignment horizontal="center" vertical="center" shrinkToFit="1"/>
    </xf>
    <xf numFmtId="0" fontId="24" fillId="6" borderId="3" xfId="0" applyFont="1" applyFill="1" applyBorder="1" applyAlignment="1">
      <alignment horizontal="center" vertical="center" shrinkToFit="1"/>
    </xf>
    <xf numFmtId="0" fontId="24" fillId="6" borderId="13" xfId="0" applyFont="1" applyFill="1" applyBorder="1" applyAlignment="1">
      <alignment horizontal="center" vertical="center" shrinkToFit="1"/>
    </xf>
    <xf numFmtId="0" fontId="24" fillId="6" borderId="5" xfId="0" applyFont="1" applyFill="1" applyBorder="1" applyAlignment="1">
      <alignment horizontal="center" vertical="center" shrinkToFit="1"/>
    </xf>
    <xf numFmtId="41" fontId="58" fillId="0" borderId="4" xfId="1" applyFont="1" applyFill="1" applyBorder="1" applyAlignment="1">
      <alignment horizontal="right" vertical="center" shrinkToFi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41" fontId="50" fillId="0" borderId="11" xfId="1" applyFont="1" applyFill="1" applyBorder="1" applyAlignment="1">
      <alignment horizontal="right" vertical="center" shrinkToFit="1"/>
    </xf>
    <xf numFmtId="41" fontId="24" fillId="0" borderId="0" xfId="1" applyFont="1" applyFill="1" applyBorder="1" applyAlignment="1">
      <alignment horizontal="right" vertical="center" shrinkToFi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1" fontId="50" fillId="0" borderId="0" xfId="1" applyFont="1" applyFill="1" applyBorder="1" applyAlignment="1">
      <alignment horizontal="right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41" fontId="24" fillId="0" borderId="4" xfId="1" applyFont="1" applyFill="1" applyBorder="1" applyAlignment="1">
      <alignment horizontal="right" vertical="center" shrinkToFit="1"/>
    </xf>
    <xf numFmtId="0" fontId="8" fillId="0" borderId="4" xfId="0" applyFont="1" applyBorder="1" applyAlignment="1">
      <alignment horizontal="right"/>
    </xf>
    <xf numFmtId="0" fontId="8" fillId="0" borderId="11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69" fillId="0" borderId="12" xfId="0" applyNumberFormat="1" applyFont="1" applyBorder="1" applyAlignment="1">
      <alignment horizontal="center" vertical="center" wrapText="1" shrinkToFit="1"/>
    </xf>
    <xf numFmtId="0" fontId="68" fillId="0" borderId="0" xfId="0" applyFont="1" applyBorder="1" applyAlignment="1">
      <alignment horizontal="center" vertical="center" wrapText="1" shrinkToFit="1"/>
    </xf>
    <xf numFmtId="179" fontId="69" fillId="0" borderId="0" xfId="0" applyNumberFormat="1" applyFont="1" applyBorder="1" applyAlignment="1">
      <alignment horizontal="center" vertical="center" wrapText="1" shrinkToFit="1"/>
    </xf>
    <xf numFmtId="179" fontId="71" fillId="0" borderId="13" xfId="0" applyNumberFormat="1" applyFont="1" applyBorder="1" applyAlignment="1">
      <alignment horizontal="center" vertical="center" wrapText="1" shrinkToFit="1"/>
    </xf>
    <xf numFmtId="0" fontId="68" fillId="0" borderId="4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72" fillId="2" borderId="17" xfId="0" applyFont="1" applyFill="1" applyBorder="1" applyAlignment="1">
      <alignment horizontal="center" vertical="center" shrinkToFit="1"/>
    </xf>
    <xf numFmtId="0" fontId="72" fillId="2" borderId="16" xfId="0" applyFont="1" applyFill="1" applyBorder="1" applyAlignment="1">
      <alignment horizontal="center" vertical="center" shrinkToFit="1"/>
    </xf>
    <xf numFmtId="0" fontId="72" fillId="2" borderId="1" xfId="0" applyFont="1" applyFill="1" applyBorder="1" applyAlignment="1">
      <alignment horizontal="center" vertical="center" shrinkToFit="1"/>
    </xf>
    <xf numFmtId="177" fontId="72" fillId="2" borderId="13" xfId="0" applyNumberFormat="1" applyFont="1" applyFill="1" applyBorder="1" applyAlignment="1">
      <alignment vertical="center" shrinkToFit="1"/>
    </xf>
    <xf numFmtId="177" fontId="72" fillId="2" borderId="4" xfId="0" applyNumberFormat="1" applyFont="1" applyFill="1" applyBorder="1" applyAlignment="1">
      <alignment vertical="center" shrinkToFit="1"/>
    </xf>
    <xf numFmtId="177" fontId="72" fillId="2" borderId="3" xfId="0" applyNumberFormat="1" applyFont="1" applyFill="1" applyBorder="1" applyAlignment="1">
      <alignment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72" fillId="2" borderId="9" xfId="0" applyFont="1" applyFill="1" applyBorder="1" applyAlignment="1">
      <alignment horizontal="center" vertical="center" shrinkToFit="1"/>
    </xf>
    <xf numFmtId="0" fontId="72" fillId="2" borderId="10" xfId="0" applyFont="1" applyFill="1" applyBorder="1" applyAlignment="1">
      <alignment horizontal="center" vertical="center" shrinkToFit="1"/>
    </xf>
    <xf numFmtId="0" fontId="72" fillId="2" borderId="12" xfId="0" applyFont="1" applyFill="1" applyBorder="1" applyAlignment="1">
      <alignment horizontal="center" vertical="center" shrinkToFit="1"/>
    </xf>
    <xf numFmtId="0" fontId="72" fillId="2" borderId="3" xfId="0" applyFont="1" applyFill="1" applyBorder="1" applyAlignment="1">
      <alignment horizontal="center" vertical="center" shrinkToFit="1"/>
    </xf>
    <xf numFmtId="0" fontId="72" fillId="2" borderId="13" xfId="0" applyFont="1" applyFill="1" applyBorder="1" applyAlignment="1">
      <alignment horizontal="center" vertical="center" shrinkToFit="1"/>
    </xf>
    <xf numFmtId="0" fontId="72" fillId="2" borderId="5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9" fontId="77" fillId="0" borderId="12" xfId="0" applyNumberFormat="1" applyFont="1" applyFill="1" applyBorder="1" applyAlignment="1">
      <alignment horizontal="center" vertical="center" wrapText="1" shrinkToFit="1"/>
    </xf>
    <xf numFmtId="179" fontId="77" fillId="0" borderId="0" xfId="0" applyNumberFormat="1" applyFont="1" applyFill="1" applyBorder="1" applyAlignment="1">
      <alignment horizontal="center" vertical="center" wrapText="1" shrinkToFit="1"/>
    </xf>
    <xf numFmtId="179" fontId="78" fillId="0" borderId="13" xfId="0" applyNumberFormat="1" applyFont="1" applyFill="1" applyBorder="1" applyAlignment="1">
      <alignment horizontal="center" vertical="center" wrapText="1" shrinkToFit="1"/>
    </xf>
    <xf numFmtId="179" fontId="78" fillId="0" borderId="4" xfId="0" applyNumberFormat="1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8" fillId="2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6" fontId="8" fillId="2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center" shrinkToFit="1"/>
    </xf>
    <xf numFmtId="0" fontId="92" fillId="0" borderId="0" xfId="0" applyFont="1" applyAlignment="1">
      <alignment horizontal="center" shrinkToFit="1"/>
    </xf>
    <xf numFmtId="0" fontId="94" fillId="0" borderId="0" xfId="0" applyFont="1" applyBorder="1" applyAlignment="1">
      <alignment horizontal="center"/>
    </xf>
    <xf numFmtId="176" fontId="3" fillId="2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85" zoomScaleSheetLayoutView="85" workbookViewId="0">
      <selection activeCell="R24" sqref="R24"/>
    </sheetView>
  </sheetViews>
  <sheetFormatPr defaultRowHeight="15.75"/>
  <cols>
    <col min="1" max="1" width="16.25" customWidth="1"/>
    <col min="2" max="2" width="11.5" style="14" customWidth="1"/>
    <col min="3" max="4" width="11.5" customWidth="1"/>
    <col min="5" max="5" width="12.75" customWidth="1"/>
    <col min="6" max="7" width="11.625" customWidth="1"/>
    <col min="8" max="8" width="16.25" customWidth="1"/>
    <col min="9" max="9" width="8.875" customWidth="1"/>
    <col min="10" max="10" width="9.75" customWidth="1"/>
    <col min="11" max="15" width="8.625" customWidth="1"/>
    <col min="16" max="16" width="8.875" customWidth="1"/>
  </cols>
  <sheetData>
    <row r="1" spans="1:23" ht="5.0999999999999996" customHeight="1"/>
    <row r="2" spans="1:23" ht="50.1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31"/>
      <c r="P2" s="1231"/>
      <c r="Q2" s="15"/>
      <c r="R2" s="15"/>
      <c r="S2" s="15"/>
      <c r="T2" s="15"/>
      <c r="U2" s="15"/>
      <c r="V2" s="15"/>
      <c r="W2" s="15"/>
    </row>
    <row r="3" spans="1:23" s="1076" customFormat="1" ht="21" customHeight="1">
      <c r="A3" s="1232" t="s">
        <v>852</v>
      </c>
      <c r="B3" s="1233"/>
      <c r="C3" s="1233"/>
      <c r="D3" s="1233"/>
      <c r="E3" s="1233"/>
      <c r="F3" s="1233"/>
      <c r="G3" s="1233"/>
      <c r="H3" s="1232" t="s">
        <v>851</v>
      </c>
      <c r="I3" s="1233"/>
      <c r="J3" s="1233"/>
      <c r="K3" s="1233"/>
      <c r="L3" s="1233"/>
      <c r="M3" s="1233"/>
      <c r="N3" s="1233"/>
      <c r="O3" s="1233"/>
      <c r="P3" s="1233"/>
    </row>
    <row r="4" spans="1:23" s="1076" customFormat="1" ht="20.100000000000001" customHeight="1">
      <c r="A4" s="1230" t="s">
        <v>850</v>
      </c>
      <c r="B4" s="1234"/>
      <c r="C4" s="1234"/>
      <c r="D4" s="1234"/>
      <c r="E4" s="1234"/>
      <c r="F4" s="1234"/>
      <c r="G4" s="1234"/>
      <c r="H4" s="1230" t="s">
        <v>849</v>
      </c>
      <c r="I4" s="1230"/>
      <c r="J4" s="1230"/>
      <c r="K4" s="1230"/>
      <c r="L4" s="1230"/>
      <c r="M4" s="1230"/>
      <c r="N4" s="1230"/>
      <c r="O4" s="1230"/>
      <c r="P4" s="1230"/>
    </row>
    <row r="5" spans="1:23" ht="20.100000000000001" customHeight="1">
      <c r="A5" s="1075" t="s">
        <v>848</v>
      </c>
      <c r="B5" s="1229"/>
      <c r="C5" s="1229"/>
      <c r="D5" s="1229"/>
      <c r="E5" s="1229"/>
      <c r="F5" s="1228" t="s">
        <v>847</v>
      </c>
      <c r="G5" s="1228"/>
      <c r="H5" s="1075" t="s">
        <v>848</v>
      </c>
      <c r="I5" s="1229"/>
      <c r="J5" s="1229"/>
      <c r="K5" s="1229"/>
      <c r="L5" s="1229"/>
      <c r="M5" s="1229"/>
      <c r="N5" s="1229"/>
      <c r="O5" s="1228" t="s">
        <v>847</v>
      </c>
      <c r="P5" s="1228"/>
    </row>
    <row r="6" spans="1:23" ht="20.100000000000001" customHeight="1">
      <c r="A6" s="1073" t="s">
        <v>843</v>
      </c>
      <c r="B6" s="1074" t="s">
        <v>1</v>
      </c>
      <c r="C6" s="382" t="s">
        <v>846</v>
      </c>
      <c r="D6" s="1070" t="s">
        <v>845</v>
      </c>
      <c r="E6" s="383" t="s">
        <v>844</v>
      </c>
      <c r="F6" s="383"/>
      <c r="G6" s="1070"/>
      <c r="H6" s="1073" t="s">
        <v>843</v>
      </c>
      <c r="I6" s="1072" t="s">
        <v>842</v>
      </c>
      <c r="J6" s="1072"/>
      <c r="K6" s="1072"/>
      <c r="L6" s="1072"/>
      <c r="M6" s="1072"/>
      <c r="N6" s="1072"/>
      <c r="O6" s="1069"/>
      <c r="P6" s="382" t="s">
        <v>841</v>
      </c>
    </row>
    <row r="7" spans="1:23" ht="20.100000000000001" customHeight="1">
      <c r="A7" s="1071" t="s">
        <v>837</v>
      </c>
      <c r="B7" s="1068" t="s">
        <v>840</v>
      </c>
      <c r="C7" s="16" t="s">
        <v>839</v>
      </c>
      <c r="D7" s="17" t="s">
        <v>838</v>
      </c>
      <c r="E7" s="18" t="s">
        <v>3</v>
      </c>
      <c r="F7" s="18"/>
      <c r="G7" s="19"/>
      <c r="H7" s="1071" t="s">
        <v>837</v>
      </c>
      <c r="I7" s="1070" t="s">
        <v>4</v>
      </c>
      <c r="J7" s="18" t="s">
        <v>836</v>
      </c>
      <c r="K7" s="18"/>
      <c r="L7" s="1069"/>
      <c r="M7" s="18" t="s">
        <v>835</v>
      </c>
      <c r="N7" s="18"/>
      <c r="O7" s="19"/>
      <c r="P7" s="16" t="s">
        <v>834</v>
      </c>
    </row>
    <row r="8" spans="1:23" ht="30" customHeight="1">
      <c r="A8" s="20" t="s">
        <v>830</v>
      </c>
      <c r="B8" s="1068" t="s">
        <v>833</v>
      </c>
      <c r="C8" s="16" t="s">
        <v>832</v>
      </c>
      <c r="D8" s="21" t="s">
        <v>831</v>
      </c>
      <c r="E8" s="17" t="s">
        <v>4</v>
      </c>
      <c r="F8" s="17" t="s">
        <v>7</v>
      </c>
      <c r="G8" s="21" t="s">
        <v>8</v>
      </c>
      <c r="H8" s="20" t="s">
        <v>830</v>
      </c>
      <c r="I8" s="17"/>
      <c r="J8" s="382" t="s">
        <v>4</v>
      </c>
      <c r="K8" s="382" t="s">
        <v>7</v>
      </c>
      <c r="L8" s="17" t="s">
        <v>8</v>
      </c>
      <c r="M8" s="382" t="s">
        <v>4</v>
      </c>
      <c r="N8" s="382" t="s">
        <v>7</v>
      </c>
      <c r="O8" s="17" t="s">
        <v>8</v>
      </c>
      <c r="P8" s="1067" t="s">
        <v>829</v>
      </c>
    </row>
    <row r="9" spans="1:23" ht="20.100000000000001" customHeight="1">
      <c r="A9" s="22" t="s">
        <v>9</v>
      </c>
      <c r="B9" s="1066" t="s">
        <v>828</v>
      </c>
      <c r="C9" s="23" t="s">
        <v>827</v>
      </c>
      <c r="D9" s="19" t="s">
        <v>826</v>
      </c>
      <c r="E9" s="19" t="s">
        <v>10</v>
      </c>
      <c r="F9" s="19" t="s">
        <v>11</v>
      </c>
      <c r="G9" s="19" t="s">
        <v>12</v>
      </c>
      <c r="H9" s="22" t="s">
        <v>9</v>
      </c>
      <c r="I9" s="19" t="s">
        <v>10</v>
      </c>
      <c r="J9" s="24" t="s">
        <v>825</v>
      </c>
      <c r="K9" s="24" t="s">
        <v>11</v>
      </c>
      <c r="L9" s="19" t="s">
        <v>12</v>
      </c>
      <c r="M9" s="24" t="s">
        <v>825</v>
      </c>
      <c r="N9" s="24" t="s">
        <v>11</v>
      </c>
      <c r="O9" s="19" t="s">
        <v>12</v>
      </c>
      <c r="P9" s="1065" t="s">
        <v>824</v>
      </c>
    </row>
    <row r="10" spans="1:23" s="1060" customFormat="1" ht="25.15" customHeight="1">
      <c r="A10" s="1062">
        <v>2013</v>
      </c>
      <c r="B10" s="1064" t="s">
        <v>823</v>
      </c>
      <c r="C10" s="1064">
        <v>2031</v>
      </c>
      <c r="D10" s="1064">
        <v>1540</v>
      </c>
      <c r="E10" s="1064">
        <v>63283</v>
      </c>
      <c r="F10" s="1064">
        <v>35188</v>
      </c>
      <c r="G10" s="1063">
        <v>28095</v>
      </c>
      <c r="H10" s="1062">
        <v>2013</v>
      </c>
      <c r="I10" s="1038">
        <v>4436</v>
      </c>
      <c r="J10" s="1038">
        <v>3283</v>
      </c>
      <c r="K10" s="1038">
        <v>1708</v>
      </c>
      <c r="L10" s="1038">
        <v>1575</v>
      </c>
      <c r="M10" s="1038">
        <v>1153</v>
      </c>
      <c r="N10" s="1038">
        <v>506</v>
      </c>
      <c r="O10" s="1038">
        <v>647</v>
      </c>
      <c r="P10" s="1037">
        <v>19</v>
      </c>
      <c r="R10" s="1061"/>
    </row>
    <row r="11" spans="1:23" s="1060" customFormat="1" ht="25.15" customHeight="1">
      <c r="A11" s="1062">
        <v>2014</v>
      </c>
      <c r="B11" s="1064" t="s">
        <v>822</v>
      </c>
      <c r="C11" s="1064">
        <v>1804</v>
      </c>
      <c r="D11" s="1064">
        <v>1622</v>
      </c>
      <c r="E11" s="1064">
        <v>61270</v>
      </c>
      <c r="F11" s="1064">
        <v>33999</v>
      </c>
      <c r="G11" s="1063">
        <v>27271</v>
      </c>
      <c r="H11" s="1062">
        <v>2014</v>
      </c>
      <c r="I11" s="1038">
        <v>4059</v>
      </c>
      <c r="J11" s="1038">
        <v>3305</v>
      </c>
      <c r="K11" s="1038">
        <v>1694</v>
      </c>
      <c r="L11" s="1038">
        <v>1611</v>
      </c>
      <c r="M11" s="1038">
        <v>754</v>
      </c>
      <c r="N11" s="1038">
        <v>496</v>
      </c>
      <c r="O11" s="1038">
        <v>258</v>
      </c>
      <c r="P11" s="1037">
        <v>19</v>
      </c>
      <c r="R11" s="1061"/>
    </row>
    <row r="12" spans="1:23" s="1060" customFormat="1" ht="25.15" customHeight="1">
      <c r="A12" s="1062">
        <v>2015</v>
      </c>
      <c r="B12" s="1064" t="s">
        <v>822</v>
      </c>
      <c r="C12" s="1064">
        <v>1796</v>
      </c>
      <c r="D12" s="1064">
        <v>2332</v>
      </c>
      <c r="E12" s="1064">
        <v>58987</v>
      </c>
      <c r="F12" s="1064">
        <v>32650</v>
      </c>
      <c r="G12" s="1063">
        <v>26337</v>
      </c>
      <c r="H12" s="1062">
        <v>2015</v>
      </c>
      <c r="I12" s="1038">
        <v>3087</v>
      </c>
      <c r="J12" s="1038">
        <v>2694</v>
      </c>
      <c r="K12" s="1038">
        <v>1218</v>
      </c>
      <c r="L12" s="1038">
        <v>1476</v>
      </c>
      <c r="M12" s="1038">
        <v>393</v>
      </c>
      <c r="N12" s="1038">
        <v>234</v>
      </c>
      <c r="O12" s="1038">
        <v>159</v>
      </c>
      <c r="P12" s="1037">
        <v>22</v>
      </c>
      <c r="R12" s="1061"/>
    </row>
    <row r="13" spans="1:23" s="1060" customFormat="1" ht="25.15" customHeight="1">
      <c r="A13" s="1062">
        <v>2016</v>
      </c>
      <c r="B13" s="1064" t="s">
        <v>821</v>
      </c>
      <c r="C13" s="1064">
        <v>1798</v>
      </c>
      <c r="D13" s="1064">
        <v>2255</v>
      </c>
      <c r="E13" s="1064">
        <v>56508</v>
      </c>
      <c r="F13" s="1064">
        <v>31343</v>
      </c>
      <c r="G13" s="1063">
        <v>25165</v>
      </c>
      <c r="H13" s="1062">
        <v>2016</v>
      </c>
      <c r="I13" s="1038">
        <v>4095</v>
      </c>
      <c r="J13" s="1038">
        <v>3284</v>
      </c>
      <c r="K13" s="1038">
        <v>1656</v>
      </c>
      <c r="L13" s="1038">
        <v>1628</v>
      </c>
      <c r="M13" s="1038">
        <v>813</v>
      </c>
      <c r="N13" s="1038">
        <v>468</v>
      </c>
      <c r="O13" s="1038">
        <v>345</v>
      </c>
      <c r="P13" s="1037">
        <v>17</v>
      </c>
      <c r="R13" s="1061"/>
    </row>
    <row r="14" spans="1:23" s="1060" customFormat="1" ht="25.15" customHeight="1">
      <c r="A14" s="1062">
        <v>2017</v>
      </c>
      <c r="B14" s="1064" t="s">
        <v>820</v>
      </c>
      <c r="C14" s="1064">
        <v>1760</v>
      </c>
      <c r="D14" s="1064">
        <v>1762</v>
      </c>
      <c r="E14" s="1064">
        <v>55045</v>
      </c>
      <c r="F14" s="1064">
        <v>30341</v>
      </c>
      <c r="G14" s="1063">
        <v>24704</v>
      </c>
      <c r="H14" s="1062">
        <v>2017</v>
      </c>
      <c r="I14" s="1038">
        <v>3996</v>
      </c>
      <c r="J14" s="1038">
        <v>3213</v>
      </c>
      <c r="K14" s="1038">
        <v>1579</v>
      </c>
      <c r="L14" s="1038">
        <v>1634</v>
      </c>
      <c r="M14" s="1038">
        <v>783</v>
      </c>
      <c r="N14" s="1038">
        <v>477</v>
      </c>
      <c r="O14" s="1038">
        <v>306</v>
      </c>
      <c r="P14" s="1037">
        <v>17</v>
      </c>
      <c r="R14" s="1061"/>
    </row>
    <row r="15" spans="1:23" s="1052" customFormat="1" ht="25.15" customHeight="1">
      <c r="A15" s="1059">
        <v>2018</v>
      </c>
      <c r="B15" s="1058" t="s">
        <v>819</v>
      </c>
      <c r="C15" s="1058">
        <f>SUM(C16:C28)</f>
        <v>1804</v>
      </c>
      <c r="D15" s="1058">
        <f>SUM(D16:D28)</f>
        <v>2026</v>
      </c>
      <c r="E15" s="1210">
        <v>55739</v>
      </c>
      <c r="F15" s="1058">
        <v>30839</v>
      </c>
      <c r="G15" s="1057">
        <v>24900</v>
      </c>
      <c r="H15" s="1056">
        <v>2018</v>
      </c>
      <c r="I15" s="1055">
        <f>SUM(I16:I28)</f>
        <v>4122</v>
      </c>
      <c r="J15" s="1055">
        <f>SUM(J16:J28)</f>
        <v>3207</v>
      </c>
      <c r="K15" s="1055">
        <f t="shared" ref="K15:O15" si="0">SUM(K16:K28)</f>
        <v>1549</v>
      </c>
      <c r="L15" s="1055">
        <f t="shared" si="0"/>
        <v>1658</v>
      </c>
      <c r="M15" s="1055">
        <f t="shared" si="0"/>
        <v>915</v>
      </c>
      <c r="N15" s="1055">
        <f t="shared" si="0"/>
        <v>514</v>
      </c>
      <c r="O15" s="1055">
        <f t="shared" si="0"/>
        <v>401</v>
      </c>
      <c r="P15" s="1054">
        <f>E15/J15</f>
        <v>17.380417835983785</v>
      </c>
      <c r="R15" s="1053"/>
    </row>
    <row r="16" spans="1:23" ht="34.15" customHeight="1">
      <c r="A16" s="1039" t="s">
        <v>818</v>
      </c>
      <c r="B16" s="1042">
        <v>53</v>
      </c>
      <c r="C16" s="1042">
        <v>215</v>
      </c>
      <c r="D16" s="1042">
        <v>190</v>
      </c>
      <c r="E16" s="1041">
        <v>3672</v>
      </c>
      <c r="F16" s="1047">
        <v>1827</v>
      </c>
      <c r="G16" s="1050">
        <v>1845</v>
      </c>
      <c r="H16" s="1039" t="s">
        <v>817</v>
      </c>
      <c r="I16" s="1038">
        <v>402</v>
      </c>
      <c r="J16" s="1038">
        <v>287</v>
      </c>
      <c r="K16" s="1038">
        <v>5</v>
      </c>
      <c r="L16" s="1038">
        <v>282</v>
      </c>
      <c r="M16" s="1038">
        <v>115</v>
      </c>
      <c r="N16" s="1038">
        <v>55</v>
      </c>
      <c r="O16" s="1038">
        <v>60</v>
      </c>
      <c r="P16" s="1037">
        <v>13</v>
      </c>
      <c r="S16" s="1051"/>
    </row>
    <row r="17" spans="1:21" ht="34.15" customHeight="1">
      <c r="A17" s="1039" t="s">
        <v>815</v>
      </c>
      <c r="B17" s="1042" t="s">
        <v>816</v>
      </c>
      <c r="C17" s="1042">
        <v>636</v>
      </c>
      <c r="D17" s="1047">
        <v>1050</v>
      </c>
      <c r="E17" s="1041">
        <v>15777</v>
      </c>
      <c r="F17" s="1047">
        <v>8085</v>
      </c>
      <c r="G17" s="1050">
        <v>7692</v>
      </c>
      <c r="H17" s="1039" t="s">
        <v>815</v>
      </c>
      <c r="I17" s="1038">
        <v>1096</v>
      </c>
      <c r="J17" s="1038">
        <v>953</v>
      </c>
      <c r="K17" s="1038">
        <v>355</v>
      </c>
      <c r="L17" s="1038">
        <v>598</v>
      </c>
      <c r="M17" s="1038">
        <v>143</v>
      </c>
      <c r="N17" s="1038">
        <v>69</v>
      </c>
      <c r="O17" s="1038">
        <v>74</v>
      </c>
      <c r="P17" s="1037">
        <v>17</v>
      </c>
    </row>
    <row r="18" spans="1:21" ht="34.15" customHeight="1">
      <c r="A18" s="1039" t="s">
        <v>814</v>
      </c>
      <c r="B18" s="1042">
        <v>9</v>
      </c>
      <c r="C18" s="1042">
        <v>149</v>
      </c>
      <c r="D18" s="1047">
        <v>287</v>
      </c>
      <c r="E18" s="1041">
        <v>4076</v>
      </c>
      <c r="F18" s="1047">
        <v>2084</v>
      </c>
      <c r="G18" s="1050">
        <v>1992</v>
      </c>
      <c r="H18" s="1039" t="s">
        <v>814</v>
      </c>
      <c r="I18" s="1038">
        <v>355</v>
      </c>
      <c r="J18" s="1038">
        <v>318</v>
      </c>
      <c r="K18" s="1038">
        <v>86</v>
      </c>
      <c r="L18" s="1038">
        <v>232</v>
      </c>
      <c r="M18" s="1038">
        <v>37</v>
      </c>
      <c r="N18" s="1038">
        <v>22</v>
      </c>
      <c r="O18" s="1038">
        <v>15</v>
      </c>
      <c r="P18" s="1037">
        <v>13</v>
      </c>
    </row>
    <row r="19" spans="1:21" ht="34.15" customHeight="1">
      <c r="A19" s="1039" t="s">
        <v>813</v>
      </c>
      <c r="B19" s="1042">
        <v>7</v>
      </c>
      <c r="C19" s="1042">
        <v>124</v>
      </c>
      <c r="D19" s="1047">
        <v>196</v>
      </c>
      <c r="E19" s="1041">
        <v>3602</v>
      </c>
      <c r="F19" s="1047">
        <v>1330</v>
      </c>
      <c r="G19" s="1050">
        <v>2272</v>
      </c>
      <c r="H19" s="1039" t="s">
        <v>813</v>
      </c>
      <c r="I19" s="1038">
        <f t="shared" ref="I19:I28" si="1">J19+M19</f>
        <v>277</v>
      </c>
      <c r="J19" s="1038">
        <v>249</v>
      </c>
      <c r="K19" s="1038">
        <v>159</v>
      </c>
      <c r="L19" s="1038">
        <v>90</v>
      </c>
      <c r="M19" s="1038">
        <v>28</v>
      </c>
      <c r="N19" s="1038">
        <v>25</v>
      </c>
      <c r="O19" s="1038">
        <v>3</v>
      </c>
      <c r="P19" s="1037">
        <v>14</v>
      </c>
    </row>
    <row r="20" spans="1:21" ht="34.15" customHeight="1">
      <c r="A20" s="1046" t="s">
        <v>812</v>
      </c>
      <c r="B20" s="1042">
        <v>3</v>
      </c>
      <c r="C20" s="1042">
        <v>69</v>
      </c>
      <c r="D20" s="1047">
        <v>68</v>
      </c>
      <c r="E20" s="1041">
        <v>1725</v>
      </c>
      <c r="F20" s="1047">
        <v>303</v>
      </c>
      <c r="G20" s="1050">
        <v>1422</v>
      </c>
      <c r="H20" s="1046" t="s">
        <v>811</v>
      </c>
      <c r="I20" s="1038">
        <f t="shared" si="1"/>
        <v>173</v>
      </c>
      <c r="J20" s="1038">
        <v>160</v>
      </c>
      <c r="K20" s="1038">
        <v>65</v>
      </c>
      <c r="L20" s="1038">
        <v>95</v>
      </c>
      <c r="M20" s="1038">
        <v>13</v>
      </c>
      <c r="N20" s="1038">
        <v>7</v>
      </c>
      <c r="O20" s="1038">
        <v>6</v>
      </c>
      <c r="P20" s="1037">
        <v>11</v>
      </c>
    </row>
    <row r="21" spans="1:21" ht="34.15" customHeight="1">
      <c r="A21" s="1046" t="s">
        <v>810</v>
      </c>
      <c r="B21" s="1042">
        <v>7</v>
      </c>
      <c r="C21" s="1042">
        <v>165</v>
      </c>
      <c r="D21" s="1042">
        <v>95</v>
      </c>
      <c r="E21" s="1041">
        <v>4331</v>
      </c>
      <c r="F21" s="1047">
        <v>2546</v>
      </c>
      <c r="G21" s="1040">
        <v>1785</v>
      </c>
      <c r="H21" s="1046" t="s">
        <v>810</v>
      </c>
      <c r="I21" s="1038">
        <f t="shared" si="1"/>
        <v>395</v>
      </c>
      <c r="J21" s="1038">
        <v>365</v>
      </c>
      <c r="K21" s="1038">
        <v>254</v>
      </c>
      <c r="L21" s="1038">
        <v>111</v>
      </c>
      <c r="M21" s="1038">
        <v>30</v>
      </c>
      <c r="N21" s="1038">
        <v>26</v>
      </c>
      <c r="O21" s="1038">
        <v>4</v>
      </c>
      <c r="P21" s="1037">
        <v>12</v>
      </c>
    </row>
    <row r="22" spans="1:21" ht="34.15" customHeight="1">
      <c r="A22" s="1046" t="s">
        <v>809</v>
      </c>
      <c r="B22" s="1042">
        <v>1</v>
      </c>
      <c r="C22" s="1042">
        <v>36</v>
      </c>
      <c r="D22" s="1042">
        <v>36</v>
      </c>
      <c r="E22" s="1041">
        <v>778</v>
      </c>
      <c r="F22" s="1047">
        <v>734</v>
      </c>
      <c r="G22" s="1040">
        <v>44</v>
      </c>
      <c r="H22" s="1046" t="s">
        <v>808</v>
      </c>
      <c r="I22" s="1038">
        <f t="shared" si="1"/>
        <v>88</v>
      </c>
      <c r="J22" s="1038">
        <v>81</v>
      </c>
      <c r="K22" s="1038">
        <v>50</v>
      </c>
      <c r="L22" s="1038">
        <v>31</v>
      </c>
      <c r="M22" s="1038">
        <v>7</v>
      </c>
      <c r="N22" s="1038">
        <v>5</v>
      </c>
      <c r="O22" s="1038">
        <v>2</v>
      </c>
      <c r="P22" s="1037">
        <v>10</v>
      </c>
      <c r="S22" s="1049"/>
      <c r="U22" s="1048"/>
    </row>
    <row r="23" spans="1:21" ht="34.15" customHeight="1">
      <c r="A23" s="1046" t="s">
        <v>807</v>
      </c>
      <c r="B23" s="1042">
        <v>3</v>
      </c>
      <c r="C23" s="1042">
        <v>62</v>
      </c>
      <c r="D23" s="1042">
        <v>67</v>
      </c>
      <c r="E23" s="1041">
        <v>1345</v>
      </c>
      <c r="F23" s="1047">
        <v>394</v>
      </c>
      <c r="G23" s="1040">
        <v>951</v>
      </c>
      <c r="H23" s="1046" t="s">
        <v>807</v>
      </c>
      <c r="I23" s="1038">
        <f t="shared" si="1"/>
        <v>168</v>
      </c>
      <c r="J23" s="1038">
        <v>154</v>
      </c>
      <c r="K23" s="1038">
        <v>90</v>
      </c>
      <c r="L23" s="1038">
        <v>64</v>
      </c>
      <c r="M23" s="1038">
        <v>14</v>
      </c>
      <c r="N23" s="1038">
        <v>10</v>
      </c>
      <c r="O23" s="1038">
        <v>4</v>
      </c>
      <c r="P23" s="1037">
        <v>9</v>
      </c>
      <c r="U23" s="1048"/>
    </row>
    <row r="24" spans="1:21" ht="34.15" customHeight="1">
      <c r="A24" s="1046" t="s">
        <v>806</v>
      </c>
      <c r="B24" s="1042">
        <v>1</v>
      </c>
      <c r="C24" s="1042">
        <v>22</v>
      </c>
      <c r="D24" s="1042">
        <v>21</v>
      </c>
      <c r="E24" s="1041">
        <v>557</v>
      </c>
      <c r="F24" s="1047">
        <v>557</v>
      </c>
      <c r="G24" s="1040">
        <v>0</v>
      </c>
      <c r="H24" s="1046" t="s">
        <v>805</v>
      </c>
      <c r="I24" s="1038">
        <f t="shared" si="1"/>
        <v>59</v>
      </c>
      <c r="J24" s="1038">
        <v>53</v>
      </c>
      <c r="K24" s="1038">
        <v>25</v>
      </c>
      <c r="L24" s="1038">
        <v>28</v>
      </c>
      <c r="M24" s="1038">
        <v>6</v>
      </c>
      <c r="N24" s="1038">
        <v>4</v>
      </c>
      <c r="O24" s="1038">
        <v>2</v>
      </c>
      <c r="P24" s="1037">
        <v>11</v>
      </c>
    </row>
    <row r="25" spans="1:21" ht="34.15" customHeight="1">
      <c r="A25" s="1039" t="s">
        <v>804</v>
      </c>
      <c r="B25" s="1043">
        <v>2</v>
      </c>
      <c r="C25" s="1043">
        <v>63</v>
      </c>
      <c r="D25" s="1041">
        <v>0</v>
      </c>
      <c r="E25" s="1041">
        <v>4515</v>
      </c>
      <c r="F25" s="1041">
        <v>2660</v>
      </c>
      <c r="G25" s="1040">
        <v>1855</v>
      </c>
      <c r="H25" s="1039" t="s">
        <v>804</v>
      </c>
      <c r="I25" s="1038">
        <f t="shared" si="1"/>
        <v>150</v>
      </c>
      <c r="J25" s="1038">
        <v>97</v>
      </c>
      <c r="K25" s="1038">
        <v>64</v>
      </c>
      <c r="L25" s="1038">
        <v>33</v>
      </c>
      <c r="M25" s="1038">
        <v>53</v>
      </c>
      <c r="N25" s="1038">
        <v>39</v>
      </c>
      <c r="O25" s="1038">
        <v>14</v>
      </c>
      <c r="P25" s="1037">
        <f>E25/J25</f>
        <v>46.546391752577321</v>
      </c>
    </row>
    <row r="26" spans="1:21" ht="34.15" customHeight="1">
      <c r="A26" s="1039" t="s">
        <v>803</v>
      </c>
      <c r="B26" s="1045">
        <v>3</v>
      </c>
      <c r="C26" s="1045">
        <v>107</v>
      </c>
      <c r="D26" s="1041">
        <v>0</v>
      </c>
      <c r="E26" s="1041">
        <v>14016</v>
      </c>
      <c r="F26" s="1041">
        <v>9567</v>
      </c>
      <c r="G26" s="1040">
        <v>4449</v>
      </c>
      <c r="H26" s="1039" t="s">
        <v>802</v>
      </c>
      <c r="I26" s="1038">
        <f t="shared" si="1"/>
        <v>913</v>
      </c>
      <c r="J26" s="1038">
        <v>454</v>
      </c>
      <c r="K26" s="1038">
        <v>380</v>
      </c>
      <c r="L26" s="1044">
        <v>74</v>
      </c>
      <c r="M26" s="1038">
        <v>459</v>
      </c>
      <c r="N26" s="1038">
        <v>244</v>
      </c>
      <c r="O26" s="1044">
        <v>215</v>
      </c>
      <c r="P26" s="1037">
        <f>E26/J26</f>
        <v>30.872246696035241</v>
      </c>
    </row>
    <row r="27" spans="1:21" s="25" customFormat="1" ht="34.15" customHeight="1">
      <c r="A27" s="1039" t="s">
        <v>801</v>
      </c>
      <c r="B27" s="1043">
        <v>6</v>
      </c>
      <c r="C27" s="1042">
        <v>137</v>
      </c>
      <c r="D27" s="1041">
        <v>0</v>
      </c>
      <c r="E27" s="1041">
        <v>1226</v>
      </c>
      <c r="F27" s="1041">
        <v>673</v>
      </c>
      <c r="G27" s="1040">
        <v>553</v>
      </c>
      <c r="H27" s="1039" t="s">
        <v>801</v>
      </c>
      <c r="I27" s="1038">
        <f t="shared" si="1"/>
        <v>0</v>
      </c>
      <c r="J27" s="1038">
        <v>0</v>
      </c>
      <c r="K27" s="1038">
        <v>0</v>
      </c>
      <c r="L27" s="1038">
        <v>0</v>
      </c>
      <c r="M27" s="1038">
        <v>0</v>
      </c>
      <c r="N27" s="1038">
        <v>0</v>
      </c>
      <c r="O27" s="1038">
        <v>0</v>
      </c>
      <c r="P27" s="1037">
        <v>0</v>
      </c>
    </row>
    <row r="28" spans="1:21" ht="34.15" customHeight="1">
      <c r="A28" s="1032" t="s">
        <v>800</v>
      </c>
      <c r="B28" s="1036">
        <v>1</v>
      </c>
      <c r="C28" s="1036">
        <v>19</v>
      </c>
      <c r="D28" s="1035">
        <v>16</v>
      </c>
      <c r="E28" s="1035">
        <v>119</v>
      </c>
      <c r="F28" s="1034">
        <v>79</v>
      </c>
      <c r="G28" s="1033">
        <v>40</v>
      </c>
      <c r="H28" s="1032" t="s">
        <v>800</v>
      </c>
      <c r="I28" s="1031">
        <f t="shared" si="1"/>
        <v>46</v>
      </c>
      <c r="J28" s="1031">
        <v>36</v>
      </c>
      <c r="K28" s="1031">
        <v>16</v>
      </c>
      <c r="L28" s="1031">
        <v>20</v>
      </c>
      <c r="M28" s="1031">
        <v>10</v>
      </c>
      <c r="N28" s="1031">
        <v>8</v>
      </c>
      <c r="O28" s="1031">
        <v>2</v>
      </c>
      <c r="P28" s="1030">
        <f>E28/J28</f>
        <v>3.3055555555555554</v>
      </c>
    </row>
    <row r="29" spans="1:21" s="1026" customFormat="1" ht="15.95" customHeight="1">
      <c r="A29" s="1029" t="s">
        <v>968</v>
      </c>
      <c r="B29" s="1028"/>
      <c r="C29" s="1027"/>
      <c r="D29" s="1027"/>
      <c r="E29" s="1027"/>
      <c r="F29" s="1027"/>
      <c r="G29" s="1027"/>
      <c r="H29" s="1029" t="s">
        <v>968</v>
      </c>
      <c r="I29" s="1028"/>
      <c r="J29" s="1027"/>
      <c r="K29" s="1027"/>
      <c r="L29" s="1027"/>
      <c r="M29" s="1027"/>
      <c r="N29" s="1027"/>
      <c r="O29" s="1027"/>
      <c r="P29" s="1027"/>
    </row>
  </sheetData>
  <mergeCells count="10">
    <mergeCell ref="A2:G2"/>
    <mergeCell ref="H2:P2"/>
    <mergeCell ref="A3:G3"/>
    <mergeCell ref="A4:G4"/>
    <mergeCell ref="H3:P3"/>
    <mergeCell ref="F5:G5"/>
    <mergeCell ref="O5:P5"/>
    <mergeCell ref="I5:N5"/>
    <mergeCell ref="B5:E5"/>
    <mergeCell ref="H4:P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Normal="100" zoomScaleSheetLayoutView="100" workbookViewId="0">
      <selection activeCell="L5" sqref="L5"/>
    </sheetView>
  </sheetViews>
  <sheetFormatPr defaultColWidth="9" defaultRowHeight="13.5"/>
  <cols>
    <col min="1" max="1" width="9.75" style="215" customWidth="1"/>
    <col min="2" max="2" width="7.75" style="215" customWidth="1"/>
    <col min="3" max="5" width="7.5" style="215" customWidth="1"/>
    <col min="6" max="6" width="7.75" style="215" customWidth="1"/>
    <col min="7" max="8" width="7.5" style="215" customWidth="1"/>
    <col min="9" max="9" width="7.75" style="215" customWidth="1"/>
    <col min="10" max="11" width="7.5" style="215" customWidth="1"/>
    <col min="12" max="12" width="9.75" style="215" customWidth="1"/>
    <col min="13" max="15" width="5.125" style="215" customWidth="1"/>
    <col min="16" max="17" width="7.875" style="215" customWidth="1"/>
    <col min="18" max="18" width="9.125" style="215" customWidth="1"/>
    <col min="19" max="19" width="8.625" style="215" customWidth="1"/>
    <col min="20" max="20" width="8.875" style="215" customWidth="1"/>
    <col min="21" max="21" width="9.375" style="215" customWidth="1"/>
    <col min="22" max="22" width="8.375" style="237" customWidth="1"/>
    <col min="23" max="16384" width="9" style="237"/>
  </cols>
  <sheetData>
    <row r="1" spans="1:22" ht="5.0999999999999996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236"/>
    </row>
    <row r="2" spans="1:22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  <c r="U2" s="1268"/>
      <c r="V2" s="1268"/>
    </row>
    <row r="3" spans="1:22" s="238" customFormat="1" ht="21" customHeight="1">
      <c r="A3" s="1269" t="s">
        <v>645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69" t="s">
        <v>971</v>
      </c>
      <c r="M3" s="1270"/>
      <c r="N3" s="1270"/>
      <c r="O3" s="1270"/>
      <c r="P3" s="1270"/>
      <c r="Q3" s="1270"/>
      <c r="R3" s="1270"/>
      <c r="S3" s="1270"/>
      <c r="T3" s="1270"/>
      <c r="U3" s="1270"/>
      <c r="V3" s="1270"/>
    </row>
    <row r="4" spans="1:22" s="239" customFormat="1" ht="20.100000000000001" customHeight="1">
      <c r="A4" s="1258" t="s">
        <v>951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58" t="s">
        <v>972</v>
      </c>
      <c r="M4" s="1233"/>
      <c r="N4" s="1233"/>
      <c r="O4" s="1233"/>
      <c r="P4" s="1233"/>
      <c r="Q4" s="1233"/>
      <c r="R4" s="1233"/>
      <c r="S4" s="1233"/>
      <c r="T4" s="1233"/>
      <c r="U4" s="1233"/>
      <c r="V4" s="1233"/>
    </row>
    <row r="5" spans="1:22" s="243" customFormat="1" ht="20.100000000000001" customHeight="1">
      <c r="A5" s="119" t="s">
        <v>157</v>
      </c>
      <c r="B5" s="240"/>
      <c r="C5" s="240"/>
      <c r="D5" s="240"/>
      <c r="E5" s="240"/>
      <c r="F5" s="240"/>
      <c r="G5" s="70"/>
      <c r="H5" s="241"/>
      <c r="I5" s="1228" t="s">
        <v>222</v>
      </c>
      <c r="J5" s="1228"/>
      <c r="K5" s="1228"/>
      <c r="L5" s="119" t="s">
        <v>157</v>
      </c>
      <c r="M5" s="241"/>
      <c r="N5" s="241"/>
      <c r="O5" s="241"/>
      <c r="P5" s="241"/>
      <c r="Q5" s="241"/>
      <c r="R5" s="1228"/>
      <c r="S5" s="1228"/>
      <c r="T5" s="240"/>
      <c r="U5" s="240"/>
      <c r="V5" s="242" t="s">
        <v>45</v>
      </c>
    </row>
    <row r="6" spans="1:22" s="243" customFormat="1" ht="21" customHeight="1">
      <c r="A6" s="49" t="s">
        <v>20</v>
      </c>
      <c r="B6" s="74" t="s">
        <v>223</v>
      </c>
      <c r="C6" s="74"/>
      <c r="D6" s="73"/>
      <c r="E6" s="73" t="s">
        <v>17</v>
      </c>
      <c r="F6" s="74" t="s">
        <v>123</v>
      </c>
      <c r="G6" s="74"/>
      <c r="H6" s="73"/>
      <c r="I6" s="87" t="s">
        <v>48</v>
      </c>
      <c r="J6" s="74"/>
      <c r="K6" s="73"/>
      <c r="L6" s="49" t="s">
        <v>20</v>
      </c>
      <c r="M6" s="270" t="s">
        <v>49</v>
      </c>
      <c r="N6" s="270"/>
      <c r="O6" s="73"/>
      <c r="P6" s="74" t="s">
        <v>207</v>
      </c>
      <c r="Q6" s="73"/>
      <c r="R6" s="74" t="s">
        <v>224</v>
      </c>
      <c r="S6" s="73"/>
      <c r="T6" s="75" t="s">
        <v>160</v>
      </c>
      <c r="U6" s="76" t="s">
        <v>161</v>
      </c>
      <c r="V6" s="1319" t="s">
        <v>225</v>
      </c>
    </row>
    <row r="7" spans="1:22" s="243" customFormat="1" ht="21" customHeight="1">
      <c r="A7" s="50" t="s">
        <v>163</v>
      </c>
      <c r="B7" s="138" t="s">
        <v>226</v>
      </c>
      <c r="C7" s="138"/>
      <c r="D7" s="89"/>
      <c r="E7" s="85"/>
      <c r="F7" s="138" t="s">
        <v>3</v>
      </c>
      <c r="G7" s="138"/>
      <c r="H7" s="89"/>
      <c r="I7" s="91" t="s">
        <v>56</v>
      </c>
      <c r="J7" s="138"/>
      <c r="K7" s="89"/>
      <c r="L7" s="50" t="s">
        <v>163</v>
      </c>
      <c r="M7" s="129" t="s">
        <v>23</v>
      </c>
      <c r="N7" s="129"/>
      <c r="O7" s="80"/>
      <c r="P7" s="129" t="s">
        <v>177</v>
      </c>
      <c r="Q7" s="84"/>
      <c r="R7" s="129" t="s">
        <v>227</v>
      </c>
      <c r="S7" s="80"/>
      <c r="T7" s="130"/>
      <c r="U7" s="130"/>
      <c r="V7" s="1322"/>
    </row>
    <row r="8" spans="1:22" s="243" customFormat="1" ht="21" customHeight="1">
      <c r="A8" s="35" t="s">
        <v>166</v>
      </c>
      <c r="B8" s="73" t="s">
        <v>4</v>
      </c>
      <c r="C8" s="87" t="s">
        <v>228</v>
      </c>
      <c r="D8" s="86" t="s">
        <v>229</v>
      </c>
      <c r="E8" s="244" t="s">
        <v>164</v>
      </c>
      <c r="F8" s="84" t="s">
        <v>4</v>
      </c>
      <c r="G8" s="84" t="s">
        <v>7</v>
      </c>
      <c r="H8" s="84" t="s">
        <v>8</v>
      </c>
      <c r="I8" s="245" t="s">
        <v>4</v>
      </c>
      <c r="J8" s="84" t="s">
        <v>168</v>
      </c>
      <c r="K8" s="84" t="s">
        <v>8</v>
      </c>
      <c r="L8" s="35" t="s">
        <v>166</v>
      </c>
      <c r="M8" s="271" t="s">
        <v>4</v>
      </c>
      <c r="N8" s="271" t="s">
        <v>168</v>
      </c>
      <c r="O8" s="84" t="s">
        <v>8</v>
      </c>
      <c r="P8" s="73" t="s">
        <v>230</v>
      </c>
      <c r="Q8" s="1319" t="s">
        <v>194</v>
      </c>
      <c r="R8" s="1274" t="s">
        <v>231</v>
      </c>
      <c r="S8" s="1274" t="s">
        <v>232</v>
      </c>
      <c r="T8" s="85" t="s">
        <v>130</v>
      </c>
      <c r="U8" s="128" t="s">
        <v>197</v>
      </c>
      <c r="V8" s="1322"/>
    </row>
    <row r="9" spans="1:22" s="243" customFormat="1" ht="43.5" customHeight="1">
      <c r="A9" s="56" t="s">
        <v>173</v>
      </c>
      <c r="B9" s="246" t="s">
        <v>10</v>
      </c>
      <c r="C9" s="247" t="s">
        <v>233</v>
      </c>
      <c r="D9" s="248" t="s">
        <v>234</v>
      </c>
      <c r="E9" s="829" t="s">
        <v>646</v>
      </c>
      <c r="F9" s="80" t="s">
        <v>10</v>
      </c>
      <c r="G9" s="80" t="s">
        <v>11</v>
      </c>
      <c r="H9" s="80" t="s">
        <v>12</v>
      </c>
      <c r="I9" s="250" t="s">
        <v>10</v>
      </c>
      <c r="J9" s="80" t="s">
        <v>176</v>
      </c>
      <c r="K9" s="80" t="s">
        <v>12</v>
      </c>
      <c r="L9" s="56" t="s">
        <v>173</v>
      </c>
      <c r="M9" s="89" t="s">
        <v>10</v>
      </c>
      <c r="N9" s="89" t="s">
        <v>176</v>
      </c>
      <c r="O9" s="89" t="s">
        <v>12</v>
      </c>
      <c r="P9" s="89" t="s">
        <v>198</v>
      </c>
      <c r="Q9" s="1320"/>
      <c r="R9" s="1277"/>
      <c r="S9" s="1277"/>
      <c r="T9" s="817" t="s">
        <v>178</v>
      </c>
      <c r="U9" s="817" t="s">
        <v>179</v>
      </c>
      <c r="V9" s="1323"/>
    </row>
    <row r="10" spans="1:22" s="262" customFormat="1" ht="140.1" customHeight="1">
      <c r="A10" s="252">
        <v>2016</v>
      </c>
      <c r="B10" s="149">
        <v>1</v>
      </c>
      <c r="C10" s="146">
        <v>1</v>
      </c>
      <c r="D10" s="146">
        <v>0</v>
      </c>
      <c r="E10" s="146">
        <v>22</v>
      </c>
      <c r="F10" s="146">
        <v>634</v>
      </c>
      <c r="G10" s="146">
        <v>634</v>
      </c>
      <c r="H10" s="146">
        <v>0</v>
      </c>
      <c r="I10" s="146">
        <v>51</v>
      </c>
      <c r="J10" s="146">
        <v>30</v>
      </c>
      <c r="K10" s="204">
        <v>21</v>
      </c>
      <c r="L10" s="252">
        <v>2016</v>
      </c>
      <c r="M10" s="149">
        <v>5</v>
      </c>
      <c r="N10" s="146">
        <v>3</v>
      </c>
      <c r="O10" s="146">
        <v>2</v>
      </c>
      <c r="P10" s="146">
        <v>211</v>
      </c>
      <c r="Q10" s="146">
        <v>183</v>
      </c>
      <c r="R10" s="146">
        <v>217</v>
      </c>
      <c r="S10" s="146">
        <v>211</v>
      </c>
      <c r="T10" s="146">
        <v>37983</v>
      </c>
      <c r="U10" s="146">
        <v>15238</v>
      </c>
      <c r="V10" s="204">
        <v>38</v>
      </c>
    </row>
    <row r="11" spans="1:22" s="262" customFormat="1" ht="140.1" customHeight="1">
      <c r="A11" s="252">
        <v>2017</v>
      </c>
      <c r="B11" s="149">
        <v>1</v>
      </c>
      <c r="C11" s="146">
        <v>1</v>
      </c>
      <c r="D11" s="146">
        <v>0</v>
      </c>
      <c r="E11" s="146">
        <v>22</v>
      </c>
      <c r="F11" s="146">
        <v>606</v>
      </c>
      <c r="G11" s="146">
        <v>606</v>
      </c>
      <c r="H11" s="146">
        <v>0</v>
      </c>
      <c r="I11" s="146">
        <v>50</v>
      </c>
      <c r="J11" s="146">
        <v>28</v>
      </c>
      <c r="K11" s="204">
        <v>22</v>
      </c>
      <c r="L11" s="252">
        <v>2017</v>
      </c>
      <c r="M11" s="149">
        <v>5</v>
      </c>
      <c r="N11" s="146">
        <v>4</v>
      </c>
      <c r="O11" s="146">
        <v>1</v>
      </c>
      <c r="P11" s="146">
        <v>214</v>
      </c>
      <c r="Q11" s="146">
        <v>196</v>
      </c>
      <c r="R11" s="146">
        <v>196</v>
      </c>
      <c r="S11" s="146">
        <v>183</v>
      </c>
      <c r="T11" s="146">
        <v>37983</v>
      </c>
      <c r="U11" s="146">
        <v>15238</v>
      </c>
      <c r="V11" s="204">
        <v>29</v>
      </c>
    </row>
    <row r="12" spans="1:22" s="263" customFormat="1" ht="140.1" customHeight="1">
      <c r="A12" s="253">
        <v>2018</v>
      </c>
      <c r="B12" s="205">
        <f>B13</f>
        <v>1</v>
      </c>
      <c r="C12" s="206">
        <f>C13</f>
        <v>1</v>
      </c>
      <c r="D12" s="206">
        <f t="shared" ref="D12:J12" si="0">D13</f>
        <v>0</v>
      </c>
      <c r="E12" s="206">
        <f t="shared" si="0"/>
        <v>22</v>
      </c>
      <c r="F12" s="206">
        <f t="shared" si="0"/>
        <v>557</v>
      </c>
      <c r="G12" s="206">
        <f t="shared" si="0"/>
        <v>557</v>
      </c>
      <c r="H12" s="206">
        <f t="shared" si="0"/>
        <v>0</v>
      </c>
      <c r="I12" s="206">
        <f t="shared" si="0"/>
        <v>53</v>
      </c>
      <c r="J12" s="206">
        <f t="shared" si="0"/>
        <v>25</v>
      </c>
      <c r="K12" s="207">
        <f>K13</f>
        <v>28</v>
      </c>
      <c r="L12" s="253">
        <v>2018</v>
      </c>
      <c r="M12" s="205">
        <f>M13</f>
        <v>6</v>
      </c>
      <c r="N12" s="206">
        <f t="shared" ref="N12:U12" si="1">N13</f>
        <v>4</v>
      </c>
      <c r="O12" s="206">
        <f t="shared" si="1"/>
        <v>2</v>
      </c>
      <c r="P12" s="206">
        <f t="shared" si="1"/>
        <v>212</v>
      </c>
      <c r="Q12" s="206">
        <f t="shared" si="1"/>
        <v>202</v>
      </c>
      <c r="R12" s="206">
        <f t="shared" si="1"/>
        <v>175</v>
      </c>
      <c r="S12" s="206">
        <f t="shared" si="1"/>
        <v>172</v>
      </c>
      <c r="T12" s="206">
        <f t="shared" si="1"/>
        <v>37983</v>
      </c>
      <c r="U12" s="206">
        <f t="shared" si="1"/>
        <v>14999</v>
      </c>
      <c r="V12" s="207">
        <f>V13</f>
        <v>21</v>
      </c>
    </row>
    <row r="13" spans="1:22" s="1215" customFormat="1" ht="140.1" customHeight="1">
      <c r="A13" s="272" t="s">
        <v>246</v>
      </c>
      <c r="B13" s="211">
        <f>SUM(C13:D13)</f>
        <v>1</v>
      </c>
      <c r="C13" s="210">
        <v>1</v>
      </c>
      <c r="D13" s="254">
        <v>0</v>
      </c>
      <c r="E13" s="210">
        <v>22</v>
      </c>
      <c r="F13" s="255">
        <f>SUM(G13:H13)</f>
        <v>557</v>
      </c>
      <c r="G13" s="255">
        <v>557</v>
      </c>
      <c r="H13" s="255">
        <v>0</v>
      </c>
      <c r="I13" s="255">
        <f>SUM(J13:K13)</f>
        <v>53</v>
      </c>
      <c r="J13" s="255">
        <v>25</v>
      </c>
      <c r="K13" s="256">
        <v>28</v>
      </c>
      <c r="L13" s="272" t="s">
        <v>247</v>
      </c>
      <c r="M13" s="273">
        <f>SUM(N13:O13)</f>
        <v>6</v>
      </c>
      <c r="N13" s="255">
        <v>4</v>
      </c>
      <c r="O13" s="255">
        <v>2</v>
      </c>
      <c r="P13" s="255">
        <v>212</v>
      </c>
      <c r="Q13" s="255">
        <v>202</v>
      </c>
      <c r="R13" s="255">
        <v>175</v>
      </c>
      <c r="S13" s="255">
        <v>172</v>
      </c>
      <c r="T13" s="255">
        <v>37983</v>
      </c>
      <c r="U13" s="255">
        <v>14999</v>
      </c>
      <c r="V13" s="256">
        <v>21</v>
      </c>
    </row>
    <row r="14" spans="1:22" s="260" customFormat="1" ht="15.95" customHeight="1">
      <c r="A14" s="274" t="s">
        <v>945</v>
      </c>
      <c r="B14" s="258"/>
      <c r="C14" s="258"/>
      <c r="D14" s="258"/>
      <c r="E14" s="258"/>
      <c r="F14" s="259"/>
      <c r="G14" s="259"/>
      <c r="H14" s="259"/>
      <c r="I14" s="259"/>
      <c r="J14" s="259"/>
      <c r="K14" s="259"/>
      <c r="L14" s="274" t="s">
        <v>945</v>
      </c>
      <c r="M14" s="258"/>
      <c r="N14" s="258"/>
      <c r="O14" s="258"/>
      <c r="P14" s="258"/>
      <c r="Q14" s="258"/>
      <c r="R14" s="259"/>
      <c r="S14" s="259"/>
      <c r="T14" s="259"/>
      <c r="U14" s="1318"/>
      <c r="V14" s="1318"/>
    </row>
  </sheetData>
  <mergeCells count="13">
    <mergeCell ref="U14:V14"/>
    <mergeCell ref="I5:K5"/>
    <mergeCell ref="R5:S5"/>
    <mergeCell ref="V6:V9"/>
    <mergeCell ref="Q8:Q9"/>
    <mergeCell ref="R8:R9"/>
    <mergeCell ref="S8:S9"/>
    <mergeCell ref="A2:K2"/>
    <mergeCell ref="L2:V2"/>
    <mergeCell ref="A3:K3"/>
    <mergeCell ref="L3:V3"/>
    <mergeCell ref="A4:K4"/>
    <mergeCell ref="L4:V4"/>
  </mergeCells>
  <phoneticPr fontId="2" type="noConversion"/>
  <pageMargins left="0.55118110236220474" right="0.55118110236220474" top="0.51181102362204722" bottom="0.39370078740157483" header="0.74803149606299213" footer="0.15748031496062992"/>
  <pageSetup paperSize="9" orientation="portrait" r:id="rId1"/>
  <ignoredErrors>
    <ignoredError sqref="B13 M1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3"/>
  <sheetViews>
    <sheetView view="pageBreakPreview" topLeftCell="B1" zoomScaleSheetLayoutView="100" workbookViewId="0">
      <selection activeCell="E1" sqref="E1:E1048576"/>
    </sheetView>
  </sheetViews>
  <sheetFormatPr defaultColWidth="9" defaultRowHeight="14.25"/>
  <cols>
    <col min="1" max="1" width="14.625" style="879" customWidth="1"/>
    <col min="2" max="3" width="6.625" style="879" customWidth="1"/>
    <col min="4" max="5" width="7.75" style="879" customWidth="1"/>
    <col min="6" max="6" width="7.125" style="879" customWidth="1"/>
    <col min="7" max="12" width="5.875" style="879" customWidth="1"/>
    <col min="13" max="13" width="14.625" style="879" customWidth="1"/>
    <col min="14" max="21" width="8.875" style="879" customWidth="1"/>
    <col min="22" max="22" width="9.625" style="879" customWidth="1"/>
    <col min="23" max="23" width="8.375" style="879" customWidth="1"/>
    <col min="24" max="16384" width="9" style="879"/>
  </cols>
  <sheetData>
    <row r="1" spans="1:31" ht="5.0999999999999996" customHeight="1">
      <c r="A1" s="661"/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</row>
    <row r="2" spans="1:31" ht="50.1" customHeight="1">
      <c r="A2" s="1325"/>
      <c r="B2" s="1325"/>
      <c r="C2" s="1325"/>
      <c r="D2" s="1325"/>
      <c r="E2" s="1325"/>
      <c r="F2" s="1325"/>
      <c r="G2" s="1325"/>
      <c r="H2" s="1325"/>
      <c r="I2" s="1325"/>
      <c r="J2" s="1325"/>
      <c r="K2" s="1325"/>
      <c r="L2" s="1325"/>
      <c r="M2" s="1325"/>
      <c r="N2" s="1325"/>
      <c r="O2" s="1325"/>
      <c r="P2" s="1325"/>
      <c r="Q2" s="1325"/>
      <c r="R2" s="1325"/>
      <c r="S2" s="1325"/>
      <c r="T2" s="1325"/>
      <c r="U2" s="1325"/>
      <c r="V2" s="1079"/>
      <c r="W2" s="1079"/>
      <c r="X2" s="1079"/>
      <c r="Y2" s="1079"/>
    </row>
    <row r="3" spans="1:31" s="329" customFormat="1" ht="21" customHeight="1">
      <c r="A3" s="1326" t="s">
        <v>965</v>
      </c>
      <c r="B3" s="1326"/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 t="s">
        <v>966</v>
      </c>
      <c r="N3" s="1326"/>
      <c r="O3" s="1326"/>
      <c r="P3" s="1326"/>
      <c r="Q3" s="1326"/>
      <c r="R3" s="1326"/>
      <c r="S3" s="1326"/>
      <c r="T3" s="1326"/>
      <c r="U3" s="1326"/>
    </row>
    <row r="4" spans="1:31" s="329" customFormat="1" ht="20.100000000000001" customHeight="1">
      <c r="A4" s="1327" t="s">
        <v>855</v>
      </c>
      <c r="B4" s="1327"/>
      <c r="C4" s="1327"/>
      <c r="D4" s="1327"/>
      <c r="E4" s="1327"/>
      <c r="F4" s="1327"/>
      <c r="G4" s="1327"/>
      <c r="H4" s="1327"/>
      <c r="I4" s="1327"/>
      <c r="J4" s="1327"/>
      <c r="K4" s="1327"/>
      <c r="L4" s="1327"/>
      <c r="M4" s="1326" t="s">
        <v>856</v>
      </c>
      <c r="N4" s="1326"/>
      <c r="O4" s="1326"/>
      <c r="P4" s="1326"/>
      <c r="Q4" s="1326"/>
      <c r="R4" s="1326"/>
      <c r="S4" s="1326"/>
      <c r="T4" s="1326"/>
      <c r="U4" s="1326"/>
    </row>
    <row r="5" spans="1:31" s="282" customFormat="1" ht="20.100000000000001" customHeight="1">
      <c r="A5" s="1080" t="s">
        <v>857</v>
      </c>
      <c r="B5" s="279"/>
      <c r="C5" s="1081"/>
      <c r="D5" s="1081"/>
      <c r="E5" s="1081"/>
      <c r="F5" s="1081"/>
      <c r="G5" s="1081"/>
      <c r="H5" s="1081"/>
      <c r="I5" s="1228" t="s">
        <v>858</v>
      </c>
      <c r="J5" s="1260"/>
      <c r="K5" s="1260"/>
      <c r="L5" s="1260"/>
      <c r="M5" s="1080" t="s">
        <v>857</v>
      </c>
      <c r="N5" s="1080"/>
      <c r="O5" s="281"/>
      <c r="P5" s="1081"/>
      <c r="Q5" s="1081"/>
      <c r="R5" s="1081"/>
      <c r="S5" s="1228" t="s">
        <v>858</v>
      </c>
      <c r="T5" s="1260"/>
      <c r="U5" s="1260"/>
    </row>
    <row r="6" spans="1:31" s="282" customFormat="1" ht="17.100000000000001" customHeight="1">
      <c r="A6" s="283" t="s">
        <v>859</v>
      </c>
      <c r="B6" s="1082" t="s">
        <v>860</v>
      </c>
      <c r="C6" s="663" t="s">
        <v>861</v>
      </c>
      <c r="D6" s="685" t="s">
        <v>844</v>
      </c>
      <c r="E6" s="1083"/>
      <c r="F6" s="1084"/>
      <c r="G6" s="1235" t="s">
        <v>263</v>
      </c>
      <c r="H6" s="1239"/>
      <c r="I6" s="1330"/>
      <c r="J6" s="1235" t="s">
        <v>49</v>
      </c>
      <c r="K6" s="1239"/>
      <c r="L6" s="1330"/>
      <c r="M6" s="283" t="s">
        <v>859</v>
      </c>
      <c r="N6" s="1239" t="s">
        <v>862</v>
      </c>
      <c r="O6" s="1331"/>
      <c r="P6" s="1331"/>
      <c r="Q6" s="1332"/>
      <c r="R6" s="1083" t="s">
        <v>224</v>
      </c>
      <c r="S6" s="1084"/>
      <c r="T6" s="1084" t="s">
        <v>863</v>
      </c>
      <c r="U6" s="663" t="s">
        <v>252</v>
      </c>
    </row>
    <row r="7" spans="1:31" s="282" customFormat="1" ht="17.100000000000001" customHeight="1">
      <c r="A7" s="287" t="s">
        <v>253</v>
      </c>
      <c r="B7" s="85"/>
      <c r="C7" s="342"/>
      <c r="D7" s="336" t="s">
        <v>3</v>
      </c>
      <c r="E7" s="340"/>
      <c r="F7" s="294"/>
      <c r="G7" s="1245" t="s">
        <v>56</v>
      </c>
      <c r="H7" s="1324"/>
      <c r="I7" s="1246"/>
      <c r="J7" s="1245" t="s">
        <v>23</v>
      </c>
      <c r="K7" s="1324"/>
      <c r="L7" s="1246"/>
      <c r="M7" s="287" t="s">
        <v>253</v>
      </c>
      <c r="N7" s="1324" t="s">
        <v>864</v>
      </c>
      <c r="O7" s="1303"/>
      <c r="P7" s="1303"/>
      <c r="Q7" s="1304"/>
      <c r="R7" s="340" t="s">
        <v>865</v>
      </c>
      <c r="S7" s="294"/>
      <c r="T7" s="678" t="s">
        <v>255</v>
      </c>
      <c r="U7" s="678" t="s">
        <v>255</v>
      </c>
    </row>
    <row r="8" spans="1:31" s="282" customFormat="1" ht="17.100000000000001" customHeight="1">
      <c r="A8" s="287" t="s">
        <v>5</v>
      </c>
      <c r="B8" s="85" t="s">
        <v>2</v>
      </c>
      <c r="C8" s="289" t="s">
        <v>866</v>
      </c>
      <c r="D8" s="667" t="s">
        <v>4</v>
      </c>
      <c r="E8" s="667" t="s">
        <v>7</v>
      </c>
      <c r="F8" s="667" t="s">
        <v>8</v>
      </c>
      <c r="G8" s="678" t="s">
        <v>4</v>
      </c>
      <c r="H8" s="667" t="s">
        <v>7</v>
      </c>
      <c r="I8" s="667" t="s">
        <v>8</v>
      </c>
      <c r="J8" s="678" t="s">
        <v>4</v>
      </c>
      <c r="K8" s="667" t="s">
        <v>7</v>
      </c>
      <c r="L8" s="667" t="s">
        <v>8</v>
      </c>
      <c r="M8" s="287" t="s">
        <v>5</v>
      </c>
      <c r="N8" s="1085" t="s">
        <v>867</v>
      </c>
      <c r="O8" s="678" t="s">
        <v>868</v>
      </c>
      <c r="P8" s="678" t="s">
        <v>869</v>
      </c>
      <c r="Q8" s="678" t="s">
        <v>870</v>
      </c>
      <c r="R8" s="343" t="s">
        <v>871</v>
      </c>
      <c r="S8" s="667" t="s">
        <v>872</v>
      </c>
      <c r="T8" s="290" t="s">
        <v>67</v>
      </c>
      <c r="U8" s="289"/>
    </row>
    <row r="9" spans="1:31" s="282" customFormat="1" ht="38.1" customHeight="1">
      <c r="A9" s="293" t="s">
        <v>873</v>
      </c>
      <c r="B9" s="1018" t="s">
        <v>874</v>
      </c>
      <c r="C9" s="1086" t="s">
        <v>875</v>
      </c>
      <c r="D9" s="294" t="s">
        <v>10</v>
      </c>
      <c r="E9" s="294" t="s">
        <v>11</v>
      </c>
      <c r="F9" s="294" t="s">
        <v>12</v>
      </c>
      <c r="G9" s="1020" t="s">
        <v>10</v>
      </c>
      <c r="H9" s="294" t="s">
        <v>11</v>
      </c>
      <c r="I9" s="294" t="s">
        <v>12</v>
      </c>
      <c r="J9" s="1020" t="s">
        <v>10</v>
      </c>
      <c r="K9" s="294" t="s">
        <v>11</v>
      </c>
      <c r="L9" s="294" t="s">
        <v>12</v>
      </c>
      <c r="M9" s="293" t="s">
        <v>873</v>
      </c>
      <c r="N9" s="93" t="s">
        <v>876</v>
      </c>
      <c r="O9" s="93" t="s">
        <v>877</v>
      </c>
      <c r="P9" s="1020" t="s">
        <v>878</v>
      </c>
      <c r="Q9" s="1022" t="s">
        <v>879</v>
      </c>
      <c r="R9" s="297" t="s">
        <v>880</v>
      </c>
      <c r="S9" s="355" t="s">
        <v>881</v>
      </c>
      <c r="T9" s="295" t="s">
        <v>882</v>
      </c>
      <c r="U9" s="1087" t="s">
        <v>883</v>
      </c>
    </row>
    <row r="10" spans="1:31" s="1089" customFormat="1" ht="70.7" customHeight="1">
      <c r="A10" s="59">
        <v>2013</v>
      </c>
      <c r="B10" s="299">
        <v>3</v>
      </c>
      <c r="C10" s="299">
        <v>48</v>
      </c>
      <c r="D10" s="299">
        <v>6610</v>
      </c>
      <c r="E10" s="299">
        <v>2814</v>
      </c>
      <c r="F10" s="299">
        <v>3796</v>
      </c>
      <c r="G10" s="299">
        <v>205</v>
      </c>
      <c r="H10" s="299">
        <f>G10-I10</f>
        <v>138</v>
      </c>
      <c r="I10" s="299">
        <v>67</v>
      </c>
      <c r="J10" s="299">
        <v>96</v>
      </c>
      <c r="K10" s="299">
        <f>J10-L10</f>
        <v>79</v>
      </c>
      <c r="L10" s="300">
        <v>17</v>
      </c>
      <c r="M10" s="59">
        <v>2013</v>
      </c>
      <c r="N10" s="299">
        <v>2610</v>
      </c>
      <c r="O10" s="299">
        <v>74</v>
      </c>
      <c r="P10" s="299">
        <v>1399</v>
      </c>
      <c r="Q10" s="299">
        <v>37</v>
      </c>
      <c r="R10" s="299">
        <v>8226</v>
      </c>
      <c r="S10" s="299">
        <v>2849</v>
      </c>
      <c r="T10" s="301">
        <v>263.60000000000002</v>
      </c>
      <c r="U10" s="302">
        <v>92.7</v>
      </c>
      <c r="V10" s="1088"/>
      <c r="W10" s="1088"/>
      <c r="X10" s="1088"/>
      <c r="Y10" s="1088"/>
      <c r="Z10" s="1088"/>
      <c r="AA10" s="1088"/>
      <c r="AB10" s="1088"/>
      <c r="AC10" s="1088"/>
      <c r="AD10" s="1088"/>
      <c r="AE10" s="1088"/>
    </row>
    <row r="11" spans="1:31" s="1089" customFormat="1" ht="70.7" customHeight="1">
      <c r="A11" s="548">
        <v>2014</v>
      </c>
      <c r="B11" s="304">
        <v>2</v>
      </c>
      <c r="C11" s="299">
        <v>27</v>
      </c>
      <c r="D11" s="299">
        <v>3451</v>
      </c>
      <c r="E11" s="299">
        <v>1552</v>
      </c>
      <c r="F11" s="299">
        <v>1899</v>
      </c>
      <c r="G11" s="299">
        <v>114</v>
      </c>
      <c r="H11" s="299">
        <f t="shared" ref="H11:H14" si="0">G11-I11</f>
        <v>80</v>
      </c>
      <c r="I11" s="299">
        <v>34</v>
      </c>
      <c r="J11" s="299">
        <v>52</v>
      </c>
      <c r="K11" s="299">
        <f t="shared" ref="K11:K14" si="1">J11-L11</f>
        <v>41</v>
      </c>
      <c r="L11" s="300">
        <v>11</v>
      </c>
      <c r="M11" s="548">
        <v>2014</v>
      </c>
      <c r="N11" s="304">
        <v>1360</v>
      </c>
      <c r="O11" s="299">
        <v>38</v>
      </c>
      <c r="P11" s="299">
        <v>737</v>
      </c>
      <c r="Q11" s="299">
        <v>24</v>
      </c>
      <c r="R11" s="299">
        <v>4297</v>
      </c>
      <c r="S11" s="299">
        <v>1513</v>
      </c>
      <c r="T11" s="301">
        <v>165.6</v>
      </c>
      <c r="U11" s="302">
        <v>55.7</v>
      </c>
      <c r="V11" s="1088"/>
      <c r="W11" s="1088"/>
      <c r="X11" s="1088"/>
      <c r="Y11" s="1088"/>
      <c r="Z11" s="1088"/>
      <c r="AA11" s="1088"/>
      <c r="AB11" s="1088"/>
      <c r="AC11" s="1088"/>
      <c r="AD11" s="1088"/>
      <c r="AE11" s="1088"/>
    </row>
    <row r="12" spans="1:31" s="1089" customFormat="1" ht="70.7" customHeight="1">
      <c r="A12" s="548">
        <v>2015</v>
      </c>
      <c r="B12" s="304">
        <v>2</v>
      </c>
      <c r="C12" s="299">
        <v>27</v>
      </c>
      <c r="D12" s="299">
        <v>3218</v>
      </c>
      <c r="E12" s="299">
        <v>1436</v>
      </c>
      <c r="F12" s="299">
        <v>1782</v>
      </c>
      <c r="G12" s="299">
        <v>107</v>
      </c>
      <c r="H12" s="299">
        <f t="shared" si="0"/>
        <v>74</v>
      </c>
      <c r="I12" s="299">
        <v>33</v>
      </c>
      <c r="J12" s="299">
        <v>74</v>
      </c>
      <c r="K12" s="299">
        <f t="shared" si="1"/>
        <v>42</v>
      </c>
      <c r="L12" s="300">
        <v>32</v>
      </c>
      <c r="M12" s="548">
        <v>2015</v>
      </c>
      <c r="N12" s="304">
        <v>1284</v>
      </c>
      <c r="O12" s="299">
        <v>50</v>
      </c>
      <c r="P12" s="299">
        <v>640</v>
      </c>
      <c r="Q12" s="299">
        <v>23</v>
      </c>
      <c r="R12" s="299">
        <v>4134</v>
      </c>
      <c r="S12" s="299">
        <v>1309</v>
      </c>
      <c r="T12" s="299">
        <v>165</v>
      </c>
      <c r="U12" s="300">
        <v>56</v>
      </c>
      <c r="V12" s="1088"/>
      <c r="W12" s="1088"/>
      <c r="X12" s="1088"/>
      <c r="Y12" s="1088"/>
      <c r="Z12" s="1088"/>
      <c r="AA12" s="1088"/>
      <c r="AB12" s="1088"/>
      <c r="AC12" s="1088"/>
      <c r="AD12" s="1088"/>
      <c r="AE12" s="1088"/>
    </row>
    <row r="13" spans="1:31" s="1089" customFormat="1" ht="70.7" customHeight="1">
      <c r="A13" s="548">
        <v>2016</v>
      </c>
      <c r="B13" s="304">
        <v>2</v>
      </c>
      <c r="C13" s="299">
        <v>23</v>
      </c>
      <c r="D13" s="299">
        <v>2804</v>
      </c>
      <c r="E13" s="299">
        <v>1240</v>
      </c>
      <c r="F13" s="299">
        <v>1562</v>
      </c>
      <c r="G13" s="299">
        <v>101</v>
      </c>
      <c r="H13" s="299">
        <f t="shared" si="0"/>
        <v>70</v>
      </c>
      <c r="I13" s="299">
        <v>31</v>
      </c>
      <c r="J13" s="299">
        <v>83</v>
      </c>
      <c r="K13" s="299">
        <f t="shared" si="1"/>
        <v>49</v>
      </c>
      <c r="L13" s="300">
        <v>34</v>
      </c>
      <c r="M13" s="548">
        <v>2016</v>
      </c>
      <c r="N13" s="304">
        <v>1136</v>
      </c>
      <c r="O13" s="299">
        <v>80</v>
      </c>
      <c r="P13" s="299">
        <v>604</v>
      </c>
      <c r="Q13" s="299">
        <v>39</v>
      </c>
      <c r="R13" s="299">
        <v>3567</v>
      </c>
      <c r="S13" s="299">
        <v>1147</v>
      </c>
      <c r="T13" s="299">
        <v>97.706000000000003</v>
      </c>
      <c r="U13" s="300">
        <v>38.429000000000002</v>
      </c>
      <c r="V13" s="1088"/>
      <c r="W13" s="1088"/>
      <c r="X13" s="1088"/>
      <c r="Y13" s="1088"/>
      <c r="Z13" s="1088"/>
      <c r="AA13" s="1088"/>
      <c r="AB13" s="1088"/>
      <c r="AC13" s="1088"/>
      <c r="AD13" s="1088"/>
      <c r="AE13" s="1088"/>
    </row>
    <row r="14" spans="1:31" s="1089" customFormat="1" ht="70.7" customHeight="1">
      <c r="A14" s="548">
        <v>2017</v>
      </c>
      <c r="B14" s="304">
        <v>2</v>
      </c>
      <c r="C14" s="299">
        <v>23</v>
      </c>
      <c r="D14" s="299">
        <v>2616</v>
      </c>
      <c r="E14" s="299">
        <v>1134</v>
      </c>
      <c r="F14" s="299">
        <v>1482</v>
      </c>
      <c r="G14" s="299">
        <v>102</v>
      </c>
      <c r="H14" s="299">
        <f t="shared" si="0"/>
        <v>68</v>
      </c>
      <c r="I14" s="299">
        <v>34</v>
      </c>
      <c r="J14" s="299">
        <v>86</v>
      </c>
      <c r="K14" s="299">
        <f t="shared" si="1"/>
        <v>48</v>
      </c>
      <c r="L14" s="300">
        <v>38</v>
      </c>
      <c r="M14" s="548">
        <v>2017</v>
      </c>
      <c r="N14" s="304">
        <v>978</v>
      </c>
      <c r="O14" s="299">
        <v>48</v>
      </c>
      <c r="P14" s="299">
        <v>571</v>
      </c>
      <c r="Q14" s="299">
        <v>96</v>
      </c>
      <c r="R14" s="299">
        <v>3597</v>
      </c>
      <c r="S14" s="299">
        <v>1122</v>
      </c>
      <c r="T14" s="299">
        <v>103.467</v>
      </c>
      <c r="U14" s="300">
        <v>48.822000000000003</v>
      </c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</row>
    <row r="15" spans="1:31" s="1094" customFormat="1" ht="70.7" customHeight="1">
      <c r="A15" s="1090">
        <v>2018</v>
      </c>
      <c r="B15" s="306">
        <f>SUM(B16:B17)</f>
        <v>2</v>
      </c>
      <c r="C15" s="307">
        <f t="shared" ref="C15:L15" si="2">SUM(C16:C17)</f>
        <v>63</v>
      </c>
      <c r="D15" s="307">
        <f t="shared" si="2"/>
        <v>4515</v>
      </c>
      <c r="E15" s="307">
        <f t="shared" si="2"/>
        <v>2660</v>
      </c>
      <c r="F15" s="307">
        <f t="shared" si="2"/>
        <v>1855</v>
      </c>
      <c r="G15" s="307">
        <f t="shared" si="2"/>
        <v>97</v>
      </c>
      <c r="H15" s="307">
        <f t="shared" si="2"/>
        <v>64</v>
      </c>
      <c r="I15" s="307">
        <f t="shared" si="2"/>
        <v>33</v>
      </c>
      <c r="J15" s="307">
        <f t="shared" si="2"/>
        <v>53</v>
      </c>
      <c r="K15" s="307">
        <f t="shared" si="2"/>
        <v>39</v>
      </c>
      <c r="L15" s="1091">
        <f t="shared" si="2"/>
        <v>14</v>
      </c>
      <c r="M15" s="1090">
        <v>2018</v>
      </c>
      <c r="N15" s="306">
        <f>SUM(N16:N17)</f>
        <v>982</v>
      </c>
      <c r="O15" s="307">
        <f t="shared" ref="O15:U15" si="3">SUM(O16:O17)</f>
        <v>30</v>
      </c>
      <c r="P15" s="307">
        <f t="shared" si="3"/>
        <v>613</v>
      </c>
      <c r="Q15" s="307">
        <f t="shared" si="3"/>
        <v>45</v>
      </c>
      <c r="R15" s="307">
        <f t="shared" si="3"/>
        <v>3688</v>
      </c>
      <c r="S15" s="307">
        <f t="shared" si="3"/>
        <v>1097</v>
      </c>
      <c r="T15" s="307">
        <f t="shared" si="3"/>
        <v>169.89099999999999</v>
      </c>
      <c r="U15" s="1092">
        <f t="shared" si="3"/>
        <v>68.427999999999997</v>
      </c>
      <c r="V15" s="1093"/>
      <c r="W15" s="1093"/>
      <c r="X15" s="1093"/>
      <c r="Y15" s="1093"/>
      <c r="Z15" s="1093"/>
      <c r="AA15" s="1093"/>
      <c r="AB15" s="1093"/>
      <c r="AC15" s="1093"/>
      <c r="AD15" s="1093"/>
      <c r="AE15" s="1093"/>
    </row>
    <row r="16" spans="1:31" s="1096" customFormat="1" ht="70.7" customHeight="1">
      <c r="A16" s="1095" t="s">
        <v>884</v>
      </c>
      <c r="B16" s="1129">
        <v>1</v>
      </c>
      <c r="C16" s="1130">
        <v>51</v>
      </c>
      <c r="D16" s="1130">
        <v>3987</v>
      </c>
      <c r="E16" s="1130">
        <v>2134</v>
      </c>
      <c r="F16" s="1130">
        <v>1853</v>
      </c>
      <c r="G16" s="1130">
        <v>77</v>
      </c>
      <c r="H16" s="1130">
        <v>44</v>
      </c>
      <c r="I16" s="1130">
        <v>33</v>
      </c>
      <c r="J16" s="1130">
        <v>43</v>
      </c>
      <c r="K16" s="1130">
        <v>35</v>
      </c>
      <c r="L16" s="1131">
        <v>8</v>
      </c>
      <c r="M16" s="1095" t="s">
        <v>884</v>
      </c>
      <c r="N16" s="1129">
        <v>866</v>
      </c>
      <c r="O16" s="1130">
        <v>30</v>
      </c>
      <c r="P16" s="1130">
        <v>529</v>
      </c>
      <c r="Q16" s="1130">
        <v>32</v>
      </c>
      <c r="R16" s="1130">
        <v>3315</v>
      </c>
      <c r="S16" s="1130">
        <v>949</v>
      </c>
      <c r="T16" s="1136">
        <v>103.401</v>
      </c>
      <c r="U16" s="1137">
        <v>49.728999999999999</v>
      </c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</row>
    <row r="17" spans="1:21" s="275" customFormat="1" ht="70.7" customHeight="1">
      <c r="A17" s="1097" t="s">
        <v>885</v>
      </c>
      <c r="B17" s="1132">
        <v>1</v>
      </c>
      <c r="C17" s="1133">
        <v>12</v>
      </c>
      <c r="D17" s="1133">
        <v>528</v>
      </c>
      <c r="E17" s="1133">
        <v>526</v>
      </c>
      <c r="F17" s="1133">
        <v>2</v>
      </c>
      <c r="G17" s="1133">
        <v>20</v>
      </c>
      <c r="H17" s="1133">
        <v>20</v>
      </c>
      <c r="I17" s="1134">
        <v>0</v>
      </c>
      <c r="J17" s="1133">
        <v>10</v>
      </c>
      <c r="K17" s="1133">
        <v>4</v>
      </c>
      <c r="L17" s="1135">
        <v>6</v>
      </c>
      <c r="M17" s="1097" t="s">
        <v>885</v>
      </c>
      <c r="N17" s="1132">
        <v>116</v>
      </c>
      <c r="O17" s="1134">
        <v>0</v>
      </c>
      <c r="P17" s="1133">
        <v>84</v>
      </c>
      <c r="Q17" s="1133">
        <v>13</v>
      </c>
      <c r="R17" s="1133">
        <v>373</v>
      </c>
      <c r="S17" s="1133">
        <v>148</v>
      </c>
      <c r="T17" s="1138">
        <v>66.489999999999995</v>
      </c>
      <c r="U17" s="1139">
        <v>18.699000000000002</v>
      </c>
    </row>
    <row r="18" spans="1:21" ht="29.25" customHeight="1">
      <c r="A18" s="1328" t="s">
        <v>886</v>
      </c>
      <c r="B18" s="1328"/>
      <c r="C18" s="1328"/>
      <c r="D18" s="661"/>
      <c r="E18" s="661"/>
      <c r="F18" s="1025"/>
      <c r="G18" s="1329"/>
      <c r="H18" s="1329"/>
      <c r="I18" s="1329"/>
      <c r="J18" s="1329"/>
      <c r="K18" s="1329"/>
      <c r="L18" s="1329"/>
      <c r="M18" s="1328" t="s">
        <v>886</v>
      </c>
      <c r="N18" s="1328"/>
      <c r="O18" s="1328"/>
      <c r="P18" s="1098"/>
      <c r="Q18" s="1098"/>
      <c r="R18" s="1329"/>
      <c r="S18" s="1329"/>
      <c r="T18" s="1329"/>
      <c r="U18" s="1329"/>
    </row>
    <row r="19" spans="1:21" ht="14.25" customHeight="1">
      <c r="N19" s="1099"/>
      <c r="O19" s="1099"/>
      <c r="P19" s="1099"/>
      <c r="Q19" s="1099"/>
      <c r="R19" s="1099"/>
      <c r="S19" s="1099"/>
      <c r="T19" s="1099"/>
      <c r="U19" s="1099"/>
    </row>
    <row r="20" spans="1:21" ht="14.25" customHeight="1">
      <c r="N20" s="1099"/>
      <c r="O20" s="1099"/>
      <c r="P20" s="1099"/>
      <c r="Q20" s="1099"/>
      <c r="R20" s="1099"/>
      <c r="S20" s="1099"/>
      <c r="T20" s="1099"/>
      <c r="U20" s="1099"/>
    </row>
    <row r="21" spans="1:21" ht="14.25" customHeight="1">
      <c r="N21" s="1099"/>
      <c r="O21" s="1099"/>
      <c r="P21" s="1099"/>
      <c r="Q21" s="1099"/>
      <c r="R21" s="1099"/>
      <c r="S21" s="1099"/>
      <c r="T21" s="1099"/>
      <c r="U21" s="1099"/>
    </row>
    <row r="22" spans="1:21" ht="14.25" customHeight="1">
      <c r="N22" s="1099"/>
      <c r="O22" s="1099"/>
      <c r="P22" s="1099"/>
      <c r="Q22" s="1099"/>
      <c r="R22" s="1099"/>
      <c r="S22" s="1099"/>
      <c r="T22" s="1099"/>
      <c r="U22" s="1099"/>
    </row>
    <row r="23" spans="1:21" ht="14.25" customHeight="1">
      <c r="N23" s="1099"/>
      <c r="O23" s="1099"/>
      <c r="P23" s="1099"/>
      <c r="Q23" s="1099"/>
      <c r="R23" s="1099"/>
      <c r="S23" s="1099"/>
      <c r="T23" s="1099"/>
      <c r="U23" s="1099"/>
    </row>
  </sheetData>
  <mergeCells count="18">
    <mergeCell ref="A18:C18"/>
    <mergeCell ref="G18:L18"/>
    <mergeCell ref="M18:O18"/>
    <mergeCell ref="R18:U18"/>
    <mergeCell ref="I5:L5"/>
    <mergeCell ref="S5:U5"/>
    <mergeCell ref="G6:I6"/>
    <mergeCell ref="J6:L6"/>
    <mergeCell ref="N6:Q6"/>
    <mergeCell ref="G7:I7"/>
    <mergeCell ref="J7:L7"/>
    <mergeCell ref="N7:Q7"/>
    <mergeCell ref="A2:L2"/>
    <mergeCell ref="M2:U2"/>
    <mergeCell ref="A3:L3"/>
    <mergeCell ref="M3:U3"/>
    <mergeCell ref="A4:L4"/>
    <mergeCell ref="M4:U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54"/>
  <sheetViews>
    <sheetView view="pageBreakPreview" topLeftCell="A4" zoomScale="85" zoomScaleNormal="100" zoomScaleSheetLayoutView="85" workbookViewId="0">
      <selection activeCell="AH15" sqref="AH15"/>
    </sheetView>
  </sheetViews>
  <sheetFormatPr defaultColWidth="9" defaultRowHeight="13.5"/>
  <cols>
    <col min="1" max="1" width="14.25" style="275" customWidth="1"/>
    <col min="2" max="3" width="6.125" style="275" customWidth="1"/>
    <col min="4" max="4" width="5.875" style="275" customWidth="1"/>
    <col min="5" max="6" width="7.375" style="275" customWidth="1"/>
    <col min="7" max="7" width="6.625" style="275" customWidth="1"/>
    <col min="8" max="8" width="5.375" style="275" customWidth="1"/>
    <col min="9" max="9" width="4.75" style="275" customWidth="1"/>
    <col min="10" max="13" width="5.375" style="275" customWidth="1"/>
    <col min="14" max="14" width="14.25" style="275" customWidth="1"/>
    <col min="15" max="21" width="8.875" style="275" customWidth="1"/>
    <col min="22" max="22" width="8.875" style="276" customWidth="1"/>
    <col min="23" max="24" width="9.125" style="275" customWidth="1"/>
    <col min="25" max="16384" width="9" style="275"/>
  </cols>
  <sheetData>
    <row r="1" spans="1:25" ht="5.0999999999999996" customHeight="1"/>
    <row r="2" spans="1:25" ht="50.1" customHeight="1">
      <c r="A2" s="1333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  <c r="T2" s="1333"/>
      <c r="U2" s="1333"/>
      <c r="V2" s="1333"/>
      <c r="W2" s="277"/>
      <c r="X2" s="277"/>
      <c r="Y2" s="277"/>
    </row>
    <row r="3" spans="1:25" s="278" customFormat="1" ht="21" customHeight="1">
      <c r="A3" s="1232" t="s">
        <v>887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2" t="s">
        <v>888</v>
      </c>
      <c r="O3" s="1233"/>
      <c r="P3" s="1233"/>
      <c r="Q3" s="1233"/>
      <c r="R3" s="1233"/>
      <c r="S3" s="1233"/>
      <c r="T3" s="1233"/>
      <c r="U3" s="1233"/>
      <c r="V3" s="1233"/>
    </row>
    <row r="4" spans="1:25" s="278" customFormat="1" ht="20.100000000000001" customHeight="1">
      <c r="A4" s="1258" t="s">
        <v>889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  <c r="N4" s="1258" t="s">
        <v>890</v>
      </c>
      <c r="O4" s="1258"/>
      <c r="P4" s="1258"/>
      <c r="Q4" s="1258"/>
      <c r="R4" s="1258"/>
      <c r="S4" s="1258"/>
      <c r="T4" s="1258"/>
      <c r="U4" s="1258"/>
      <c r="V4" s="1258"/>
    </row>
    <row r="5" spans="1:25" s="282" customFormat="1" ht="20.100000000000001" customHeight="1">
      <c r="A5" s="279" t="s">
        <v>891</v>
      </c>
      <c r="B5" s="279"/>
      <c r="C5" s="279"/>
      <c r="D5" s="279"/>
      <c r="E5" s="279"/>
      <c r="F5" s="280"/>
      <c r="G5" s="1228" t="s">
        <v>858</v>
      </c>
      <c r="H5" s="1260"/>
      <c r="I5" s="1260"/>
      <c r="J5" s="1260"/>
      <c r="K5" s="1260"/>
      <c r="L5" s="1260"/>
      <c r="M5" s="1260"/>
      <c r="N5" s="279" t="s">
        <v>891</v>
      </c>
      <c r="O5" s="281"/>
      <c r="P5" s="281"/>
      <c r="Q5" s="279"/>
      <c r="R5" s="279"/>
      <c r="S5" s="279"/>
      <c r="T5" s="1336" t="s">
        <v>892</v>
      </c>
      <c r="U5" s="1336"/>
      <c r="V5" s="1336"/>
    </row>
    <row r="6" spans="1:25" s="286" customFormat="1" ht="20.100000000000001" customHeight="1">
      <c r="A6" s="283" t="s">
        <v>248</v>
      </c>
      <c r="B6" s="1100" t="s">
        <v>893</v>
      </c>
      <c r="C6" s="1100" t="s">
        <v>249</v>
      </c>
      <c r="D6" s="1101" t="s">
        <v>894</v>
      </c>
      <c r="E6" s="1337" t="s">
        <v>250</v>
      </c>
      <c r="F6" s="1338"/>
      <c r="G6" s="1339"/>
      <c r="H6" s="1337" t="s">
        <v>895</v>
      </c>
      <c r="I6" s="1338"/>
      <c r="J6" s="1339"/>
      <c r="K6" s="1337" t="s">
        <v>49</v>
      </c>
      <c r="L6" s="1338"/>
      <c r="M6" s="1339"/>
      <c r="N6" s="283" t="s">
        <v>248</v>
      </c>
      <c r="O6" s="1337" t="s">
        <v>896</v>
      </c>
      <c r="P6" s="1338"/>
      <c r="Q6" s="1338"/>
      <c r="R6" s="1339"/>
      <c r="S6" s="1337" t="s">
        <v>897</v>
      </c>
      <c r="T6" s="1339"/>
      <c r="U6" s="1101" t="s">
        <v>251</v>
      </c>
      <c r="V6" s="285" t="s">
        <v>252</v>
      </c>
    </row>
    <row r="7" spans="1:25" s="286" customFormat="1" ht="20.100000000000001" customHeight="1">
      <c r="A7" s="287" t="s">
        <v>253</v>
      </c>
      <c r="B7" s="288"/>
      <c r="C7" s="288" t="s">
        <v>254</v>
      </c>
      <c r="D7" s="288"/>
      <c r="E7" s="1245" t="s">
        <v>3</v>
      </c>
      <c r="F7" s="1324"/>
      <c r="G7" s="1246"/>
      <c r="H7" s="1245" t="s">
        <v>898</v>
      </c>
      <c r="I7" s="1324"/>
      <c r="J7" s="1246"/>
      <c r="K7" s="1245" t="s">
        <v>899</v>
      </c>
      <c r="L7" s="1324"/>
      <c r="M7" s="1246"/>
      <c r="N7" s="287" t="s">
        <v>253</v>
      </c>
      <c r="O7" s="1245" t="s">
        <v>900</v>
      </c>
      <c r="P7" s="1324"/>
      <c r="Q7" s="1324"/>
      <c r="R7" s="1246"/>
      <c r="S7" s="1245" t="s">
        <v>901</v>
      </c>
      <c r="T7" s="1246"/>
      <c r="U7" s="288" t="s">
        <v>255</v>
      </c>
      <c r="V7" s="289" t="s">
        <v>255</v>
      </c>
    </row>
    <row r="8" spans="1:25" s="286" customFormat="1" ht="20.100000000000001" customHeight="1">
      <c r="A8" s="287" t="s">
        <v>902</v>
      </c>
      <c r="B8" s="288"/>
      <c r="C8" s="288" t="s">
        <v>903</v>
      </c>
      <c r="D8" s="288"/>
      <c r="E8" s="290" t="s">
        <v>4</v>
      </c>
      <c r="F8" s="290" t="s">
        <v>7</v>
      </c>
      <c r="G8" s="290" t="s">
        <v>8</v>
      </c>
      <c r="H8" s="288" t="s">
        <v>4</v>
      </c>
      <c r="I8" s="290" t="s">
        <v>904</v>
      </c>
      <c r="J8" s="290" t="s">
        <v>8</v>
      </c>
      <c r="K8" s="288" t="s">
        <v>4</v>
      </c>
      <c r="L8" s="290" t="s">
        <v>7</v>
      </c>
      <c r="M8" s="290" t="s">
        <v>8</v>
      </c>
      <c r="N8" s="287" t="s">
        <v>902</v>
      </c>
      <c r="O8" s="291" t="s">
        <v>867</v>
      </c>
      <c r="P8" s="289" t="s">
        <v>868</v>
      </c>
      <c r="Q8" s="288" t="s">
        <v>869</v>
      </c>
      <c r="R8" s="288" t="s">
        <v>870</v>
      </c>
      <c r="S8" s="290" t="s">
        <v>256</v>
      </c>
      <c r="T8" s="290" t="s">
        <v>872</v>
      </c>
      <c r="U8" s="290" t="s">
        <v>67</v>
      </c>
      <c r="V8" s="292" t="s">
        <v>905</v>
      </c>
    </row>
    <row r="9" spans="1:25" s="286" customFormat="1" ht="39.75" customHeight="1">
      <c r="A9" s="293" t="s">
        <v>873</v>
      </c>
      <c r="B9" s="294" t="s">
        <v>903</v>
      </c>
      <c r="C9" s="1022" t="s">
        <v>906</v>
      </c>
      <c r="D9" s="295" t="s">
        <v>907</v>
      </c>
      <c r="E9" s="294" t="s">
        <v>10</v>
      </c>
      <c r="F9" s="294" t="s">
        <v>11</v>
      </c>
      <c r="G9" s="294" t="s">
        <v>12</v>
      </c>
      <c r="H9" s="1020" t="s">
        <v>10</v>
      </c>
      <c r="I9" s="294" t="s">
        <v>908</v>
      </c>
      <c r="J9" s="294" t="s">
        <v>12</v>
      </c>
      <c r="K9" s="1020" t="s">
        <v>10</v>
      </c>
      <c r="L9" s="294" t="s">
        <v>11</v>
      </c>
      <c r="M9" s="294" t="s">
        <v>12</v>
      </c>
      <c r="N9" s="293" t="s">
        <v>873</v>
      </c>
      <c r="O9" s="138" t="s">
        <v>876</v>
      </c>
      <c r="P9" s="296" t="s">
        <v>877</v>
      </c>
      <c r="Q9" s="1020" t="s">
        <v>878</v>
      </c>
      <c r="R9" s="1022" t="s">
        <v>879</v>
      </c>
      <c r="S9" s="295" t="s">
        <v>909</v>
      </c>
      <c r="T9" s="294" t="s">
        <v>258</v>
      </c>
      <c r="U9" s="295" t="s">
        <v>882</v>
      </c>
      <c r="V9" s="297" t="s">
        <v>910</v>
      </c>
    </row>
    <row r="10" spans="1:25" s="286" customFormat="1" ht="58.5" customHeight="1">
      <c r="A10" s="298">
        <v>2013</v>
      </c>
      <c r="B10" s="1141">
        <v>3</v>
      </c>
      <c r="C10" s="1141">
        <v>10</v>
      </c>
      <c r="D10" s="1141">
        <v>69</v>
      </c>
      <c r="E10" s="1141">
        <v>15304</v>
      </c>
      <c r="F10" s="1141">
        <v>10463</v>
      </c>
      <c r="G10" s="1141">
        <v>4841</v>
      </c>
      <c r="H10" s="1141">
        <v>448</v>
      </c>
      <c r="I10" s="1141">
        <f>H10-J10</f>
        <v>378</v>
      </c>
      <c r="J10" s="1141">
        <v>70</v>
      </c>
      <c r="K10" s="1141">
        <v>334</v>
      </c>
      <c r="L10" s="1141">
        <f>K10-M10</f>
        <v>232</v>
      </c>
      <c r="M10" s="1142">
        <v>102</v>
      </c>
      <c r="N10" s="298">
        <v>2013</v>
      </c>
      <c r="O10" s="299">
        <v>2124</v>
      </c>
      <c r="P10" s="299">
        <v>92</v>
      </c>
      <c r="Q10" s="299">
        <v>1061</v>
      </c>
      <c r="R10" s="299">
        <v>71</v>
      </c>
      <c r="S10" s="299">
        <v>16308</v>
      </c>
      <c r="T10" s="299">
        <v>2696</v>
      </c>
      <c r="U10" s="301">
        <v>956.37</v>
      </c>
      <c r="V10" s="302">
        <v>264.50799999999998</v>
      </c>
    </row>
    <row r="11" spans="1:25" s="286" customFormat="1" ht="58.5" customHeight="1">
      <c r="A11" s="298">
        <v>2014</v>
      </c>
      <c r="B11" s="1141">
        <v>3</v>
      </c>
      <c r="C11" s="1141">
        <v>10</v>
      </c>
      <c r="D11" s="1141">
        <v>69</v>
      </c>
      <c r="E11" s="1141">
        <v>15197</v>
      </c>
      <c r="F11" s="1141">
        <v>10422</v>
      </c>
      <c r="G11" s="1141">
        <v>4775</v>
      </c>
      <c r="H11" s="1141">
        <v>440</v>
      </c>
      <c r="I11" s="1141">
        <f>H11-J11</f>
        <v>366</v>
      </c>
      <c r="J11" s="1141">
        <v>74</v>
      </c>
      <c r="K11" s="1141">
        <v>338</v>
      </c>
      <c r="L11" s="1141">
        <f>K11-M11</f>
        <v>230</v>
      </c>
      <c r="M11" s="1142">
        <v>108</v>
      </c>
      <c r="N11" s="298">
        <v>2014</v>
      </c>
      <c r="O11" s="299">
        <v>2327</v>
      </c>
      <c r="P11" s="299">
        <v>98</v>
      </c>
      <c r="Q11" s="299">
        <v>1116</v>
      </c>
      <c r="R11" s="299">
        <v>101</v>
      </c>
      <c r="S11" s="299">
        <v>18297</v>
      </c>
      <c r="T11" s="299">
        <v>2735</v>
      </c>
      <c r="U11" s="301">
        <v>956.74990000000003</v>
      </c>
      <c r="V11" s="302">
        <v>276.1395</v>
      </c>
    </row>
    <row r="12" spans="1:25" s="286" customFormat="1" ht="58.5" customHeight="1">
      <c r="A12" s="303">
        <v>2015</v>
      </c>
      <c r="B12" s="1143">
        <v>3</v>
      </c>
      <c r="C12" s="1141">
        <v>10</v>
      </c>
      <c r="D12" s="1141">
        <v>71</v>
      </c>
      <c r="E12" s="1141">
        <v>14439</v>
      </c>
      <c r="F12" s="1141">
        <v>9793</v>
      </c>
      <c r="G12" s="1141">
        <v>4646</v>
      </c>
      <c r="H12" s="1141">
        <v>440</v>
      </c>
      <c r="I12" s="1141">
        <f>H12-J12</f>
        <v>367</v>
      </c>
      <c r="J12" s="1141">
        <v>73</v>
      </c>
      <c r="K12" s="1141">
        <v>343</v>
      </c>
      <c r="L12" s="1141">
        <f>K12-M12</f>
        <v>217</v>
      </c>
      <c r="M12" s="1142">
        <v>126</v>
      </c>
      <c r="N12" s="303">
        <v>2015</v>
      </c>
      <c r="O12" s="304">
        <v>2417</v>
      </c>
      <c r="P12" s="299">
        <v>93</v>
      </c>
      <c r="Q12" s="299">
        <v>1221</v>
      </c>
      <c r="R12" s="299">
        <v>86</v>
      </c>
      <c r="S12" s="299">
        <v>14622</v>
      </c>
      <c r="T12" s="299">
        <v>2739</v>
      </c>
      <c r="U12" s="299">
        <v>969.40790000000004</v>
      </c>
      <c r="V12" s="300">
        <v>296.54750000000001</v>
      </c>
    </row>
    <row r="13" spans="1:25" s="286" customFormat="1" ht="58.5" customHeight="1">
      <c r="A13" s="303">
        <v>2016</v>
      </c>
      <c r="B13" s="1143">
        <v>3</v>
      </c>
      <c r="C13" s="1141">
        <v>10</v>
      </c>
      <c r="D13" s="1141">
        <v>60</v>
      </c>
      <c r="E13" s="1141">
        <v>13839</v>
      </c>
      <c r="F13" s="1141">
        <v>9473</v>
      </c>
      <c r="G13" s="1141">
        <v>4366</v>
      </c>
      <c r="H13" s="1141">
        <v>492</v>
      </c>
      <c r="I13" s="1141">
        <f>H13-J13</f>
        <v>404</v>
      </c>
      <c r="J13" s="1141">
        <v>88</v>
      </c>
      <c r="K13" s="1141">
        <v>326</v>
      </c>
      <c r="L13" s="1141">
        <f>K13-M13</f>
        <v>176</v>
      </c>
      <c r="M13" s="1142">
        <v>150</v>
      </c>
      <c r="N13" s="303">
        <v>2016</v>
      </c>
      <c r="O13" s="304">
        <v>2287</v>
      </c>
      <c r="P13" s="299">
        <v>65</v>
      </c>
      <c r="Q13" s="299">
        <v>1130</v>
      </c>
      <c r="R13" s="299">
        <v>112</v>
      </c>
      <c r="S13" s="299">
        <v>14799</v>
      </c>
      <c r="T13" s="299">
        <v>2597</v>
      </c>
      <c r="U13" s="299">
        <v>991.30600000000004</v>
      </c>
      <c r="V13" s="300">
        <v>305.68700000000001</v>
      </c>
    </row>
    <row r="14" spans="1:25" s="286" customFormat="1" ht="58.5" customHeight="1">
      <c r="A14" s="303">
        <v>2017</v>
      </c>
      <c r="B14" s="1143">
        <v>3</v>
      </c>
      <c r="C14" s="1141">
        <v>10</v>
      </c>
      <c r="D14" s="1141">
        <v>63</v>
      </c>
      <c r="E14" s="1141">
        <v>13810</v>
      </c>
      <c r="F14" s="1141">
        <v>9294</v>
      </c>
      <c r="G14" s="1141">
        <v>4516</v>
      </c>
      <c r="H14" s="1141">
        <v>441</v>
      </c>
      <c r="I14" s="1141">
        <f>H14-J14</f>
        <v>371</v>
      </c>
      <c r="J14" s="1141">
        <v>70</v>
      </c>
      <c r="K14" s="1141">
        <v>381</v>
      </c>
      <c r="L14" s="1141">
        <f>K14-M14</f>
        <v>234</v>
      </c>
      <c r="M14" s="1142">
        <v>147</v>
      </c>
      <c r="N14" s="303">
        <v>2017</v>
      </c>
      <c r="O14" s="304">
        <v>2263</v>
      </c>
      <c r="P14" s="299">
        <v>70</v>
      </c>
      <c r="Q14" s="299">
        <v>1280</v>
      </c>
      <c r="R14" s="299">
        <v>102</v>
      </c>
      <c r="S14" s="299">
        <v>13403</v>
      </c>
      <c r="T14" s="299">
        <v>2532</v>
      </c>
      <c r="U14" s="299">
        <v>991.30600000000004</v>
      </c>
      <c r="V14" s="300">
        <v>301.42399999999998</v>
      </c>
    </row>
    <row r="15" spans="1:25" s="308" customFormat="1" ht="58.5" customHeight="1">
      <c r="A15" s="305">
        <v>2018</v>
      </c>
      <c r="B15" s="1144">
        <v>3</v>
      </c>
      <c r="C15" s="1145">
        <f>SUM(C16:C18)</f>
        <v>12</v>
      </c>
      <c r="D15" s="1145">
        <f t="shared" ref="D15:L15" si="0">SUM(D16:D18)</f>
        <v>107</v>
      </c>
      <c r="E15" s="1145">
        <f t="shared" si="0"/>
        <v>14016</v>
      </c>
      <c r="F15" s="1145">
        <f t="shared" si="0"/>
        <v>9567</v>
      </c>
      <c r="G15" s="1145">
        <f t="shared" si="0"/>
        <v>4449</v>
      </c>
      <c r="H15" s="1145">
        <f t="shared" si="0"/>
        <v>454</v>
      </c>
      <c r="I15" s="1145">
        <f t="shared" si="0"/>
        <v>380</v>
      </c>
      <c r="J15" s="1145">
        <f t="shared" si="0"/>
        <v>74</v>
      </c>
      <c r="K15" s="1145">
        <f t="shared" si="0"/>
        <v>459</v>
      </c>
      <c r="L15" s="1145">
        <f t="shared" si="0"/>
        <v>244</v>
      </c>
      <c r="M15" s="1146">
        <f>SUM(M16:M18)</f>
        <v>215</v>
      </c>
      <c r="N15" s="305">
        <v>2018</v>
      </c>
      <c r="O15" s="306">
        <f>SUM(O16:O18)</f>
        <v>2231</v>
      </c>
      <c r="P15" s="307">
        <f t="shared" ref="P15:V15" si="1">SUM(P16:P18)</f>
        <v>73</v>
      </c>
      <c r="Q15" s="307">
        <f t="shared" si="1"/>
        <v>1363</v>
      </c>
      <c r="R15" s="307">
        <f t="shared" si="1"/>
        <v>77</v>
      </c>
      <c r="S15" s="307">
        <f t="shared" si="1"/>
        <v>13127</v>
      </c>
      <c r="T15" s="307">
        <f t="shared" si="1"/>
        <v>2553</v>
      </c>
      <c r="U15" s="307">
        <f t="shared" si="1"/>
        <v>991.45799999999997</v>
      </c>
      <c r="V15" s="1091">
        <f t="shared" si="1"/>
        <v>301.02199999999999</v>
      </c>
    </row>
    <row r="16" spans="1:25" s="286" customFormat="1" ht="58.5" customHeight="1">
      <c r="A16" s="309" t="s">
        <v>911</v>
      </c>
      <c r="B16" s="1147">
        <v>1</v>
      </c>
      <c r="C16" s="1148">
        <v>9</v>
      </c>
      <c r="D16" s="1148">
        <v>90</v>
      </c>
      <c r="E16" s="1148">
        <v>10270</v>
      </c>
      <c r="F16" s="1148">
        <v>6671</v>
      </c>
      <c r="G16" s="1148">
        <v>3599</v>
      </c>
      <c r="H16" s="1148">
        <v>312</v>
      </c>
      <c r="I16" s="1148">
        <v>259</v>
      </c>
      <c r="J16" s="1148">
        <v>53</v>
      </c>
      <c r="K16" s="1148">
        <v>257</v>
      </c>
      <c r="L16" s="1148">
        <v>121</v>
      </c>
      <c r="M16" s="1149">
        <v>136</v>
      </c>
      <c r="N16" s="312" t="s">
        <v>912</v>
      </c>
      <c r="O16" s="310">
        <v>1501</v>
      </c>
      <c r="P16" s="311">
        <v>64</v>
      </c>
      <c r="Q16" s="311">
        <v>828</v>
      </c>
      <c r="R16" s="313">
        <v>14</v>
      </c>
      <c r="S16" s="311">
        <v>9396</v>
      </c>
      <c r="T16" s="311">
        <v>1688</v>
      </c>
      <c r="U16" s="1102">
        <v>798.91399999999999</v>
      </c>
      <c r="V16" s="1103">
        <v>214.09200000000001</v>
      </c>
      <c r="W16" s="314"/>
      <c r="X16" s="314"/>
    </row>
    <row r="17" spans="1:39" s="286" customFormat="1" ht="58.5" customHeight="1">
      <c r="A17" s="309" t="s">
        <v>913</v>
      </c>
      <c r="B17" s="1150">
        <v>1</v>
      </c>
      <c r="C17" s="1151">
        <v>2</v>
      </c>
      <c r="D17" s="1151">
        <v>14</v>
      </c>
      <c r="E17" s="1151">
        <v>3160</v>
      </c>
      <c r="F17" s="1151">
        <v>2770</v>
      </c>
      <c r="G17" s="1151">
        <v>390</v>
      </c>
      <c r="H17" s="1151">
        <v>120</v>
      </c>
      <c r="I17" s="1151">
        <v>112</v>
      </c>
      <c r="J17" s="1151">
        <v>8</v>
      </c>
      <c r="K17" s="1151">
        <v>181</v>
      </c>
      <c r="L17" s="1151">
        <v>116</v>
      </c>
      <c r="M17" s="1152">
        <v>65</v>
      </c>
      <c r="N17" s="309" t="s">
        <v>914</v>
      </c>
      <c r="O17" s="315">
        <v>565</v>
      </c>
      <c r="P17" s="316">
        <v>9</v>
      </c>
      <c r="Q17" s="316">
        <v>415</v>
      </c>
      <c r="R17" s="316">
        <v>63</v>
      </c>
      <c r="S17" s="1104">
        <v>3135</v>
      </c>
      <c r="T17" s="1104">
        <v>738</v>
      </c>
      <c r="U17" s="1105">
        <v>170.94300000000001</v>
      </c>
      <c r="V17" s="1106">
        <v>74.400000000000006</v>
      </c>
    </row>
    <row r="18" spans="1:39" s="322" customFormat="1" ht="58.5" customHeight="1">
      <c r="A18" s="317" t="s">
        <v>915</v>
      </c>
      <c r="B18" s="1153">
        <v>1</v>
      </c>
      <c r="C18" s="1154">
        <v>1</v>
      </c>
      <c r="D18" s="1155">
        <v>3</v>
      </c>
      <c r="E18" s="1155">
        <v>586</v>
      </c>
      <c r="F18" s="1155">
        <v>126</v>
      </c>
      <c r="G18" s="1155">
        <v>460</v>
      </c>
      <c r="H18" s="1155">
        <v>22</v>
      </c>
      <c r="I18" s="1155">
        <v>9</v>
      </c>
      <c r="J18" s="1155">
        <v>13</v>
      </c>
      <c r="K18" s="1155">
        <v>21</v>
      </c>
      <c r="L18" s="1155">
        <v>7</v>
      </c>
      <c r="M18" s="1156">
        <v>14</v>
      </c>
      <c r="N18" s="317" t="s">
        <v>916</v>
      </c>
      <c r="O18" s="318">
        <v>165</v>
      </c>
      <c r="P18" s="321">
        <v>0</v>
      </c>
      <c r="Q18" s="320">
        <v>120</v>
      </c>
      <c r="R18" s="319">
        <v>0</v>
      </c>
      <c r="S18" s="320">
        <v>596</v>
      </c>
      <c r="T18" s="320">
        <v>127</v>
      </c>
      <c r="U18" s="1107">
        <v>21.600999999999999</v>
      </c>
      <c r="V18" s="1108">
        <v>12.53</v>
      </c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</row>
    <row r="19" spans="1:39" s="282" customFormat="1" ht="57" customHeight="1">
      <c r="A19" s="1251" t="s">
        <v>952</v>
      </c>
      <c r="B19" s="1251"/>
      <c r="C19" s="1251"/>
      <c r="D19" s="1251"/>
      <c r="E19" s="1251"/>
      <c r="F19" s="1251"/>
      <c r="G19" s="1251"/>
      <c r="H19" s="323"/>
      <c r="I19" s="323"/>
      <c r="J19" s="323"/>
      <c r="K19" s="323"/>
      <c r="L19" s="323"/>
      <c r="M19" s="323"/>
      <c r="N19" s="1334" t="s">
        <v>953</v>
      </c>
      <c r="O19" s="1335"/>
      <c r="P19" s="1335"/>
      <c r="Q19" s="1335"/>
      <c r="R19" s="1335"/>
      <c r="S19" s="1329"/>
      <c r="T19" s="1329"/>
      <c r="U19" s="1329"/>
      <c r="V19" s="1329"/>
    </row>
    <row r="20" spans="1:39" ht="15" customHeight="1">
      <c r="A20" s="324"/>
      <c r="B20" s="325"/>
      <c r="C20" s="325"/>
      <c r="D20" s="325"/>
      <c r="E20" s="325"/>
      <c r="F20" s="326"/>
      <c r="G20" s="326"/>
      <c r="H20" s="326"/>
      <c r="I20" s="326"/>
      <c r="J20" s="326"/>
      <c r="K20" s="326"/>
      <c r="L20" s="326"/>
      <c r="M20" s="326"/>
      <c r="N20" s="324"/>
      <c r="O20" s="326"/>
      <c r="P20" s="326"/>
      <c r="Q20" s="326"/>
      <c r="R20" s="326"/>
      <c r="S20" s="326"/>
      <c r="T20" s="325"/>
      <c r="U20" s="326"/>
      <c r="V20" s="1021"/>
    </row>
    <row r="21" spans="1:39" ht="13.5" customHeight="1">
      <c r="A21" s="282"/>
      <c r="F21" s="327"/>
      <c r="G21" s="327"/>
      <c r="H21" s="327"/>
      <c r="I21" s="327"/>
      <c r="J21" s="327"/>
      <c r="K21" s="327"/>
      <c r="L21" s="327"/>
      <c r="M21" s="327"/>
      <c r="N21" s="282"/>
      <c r="O21" s="327"/>
      <c r="P21" s="327"/>
      <c r="Q21" s="327"/>
      <c r="R21" s="327"/>
      <c r="S21" s="327"/>
      <c r="U21" s="327"/>
    </row>
    <row r="22" spans="1:39" ht="13.5" customHeight="1">
      <c r="A22" s="282"/>
      <c r="F22" s="327"/>
      <c r="G22" s="327"/>
      <c r="H22" s="327"/>
      <c r="I22" s="327"/>
      <c r="J22" s="327"/>
      <c r="K22" s="327"/>
      <c r="L22" s="327"/>
      <c r="M22" s="327"/>
      <c r="N22" s="282"/>
      <c r="O22" s="327"/>
      <c r="P22" s="327"/>
      <c r="Q22" s="327"/>
      <c r="R22" s="327"/>
      <c r="S22" s="327"/>
    </row>
    <row r="23" spans="1:39" ht="13.5" customHeight="1">
      <c r="F23" s="327"/>
      <c r="G23" s="327"/>
      <c r="H23" s="327"/>
      <c r="I23" s="327"/>
      <c r="J23" s="327"/>
      <c r="K23" s="327"/>
      <c r="L23" s="327"/>
      <c r="M23" s="327"/>
      <c r="O23" s="327"/>
      <c r="P23" s="327"/>
      <c r="Q23" s="327"/>
      <c r="R23" s="327"/>
      <c r="S23" s="327"/>
    </row>
    <row r="24" spans="1:39" ht="13.5" customHeight="1">
      <c r="F24" s="327"/>
      <c r="G24" s="327"/>
      <c r="H24" s="327"/>
      <c r="I24" s="327"/>
      <c r="J24" s="327"/>
      <c r="K24" s="327"/>
      <c r="L24" s="327"/>
      <c r="M24" s="327"/>
      <c r="O24" s="327"/>
      <c r="P24" s="327"/>
      <c r="Q24" s="327"/>
      <c r="R24" s="327"/>
      <c r="S24" s="327"/>
    </row>
    <row r="25" spans="1:39" ht="13.5" customHeight="1">
      <c r="S25" s="327"/>
    </row>
    <row r="26" spans="1:39" ht="13.5" customHeight="1">
      <c r="S26" s="327"/>
    </row>
    <row r="27" spans="1:39" ht="13.5" customHeight="1">
      <c r="S27" s="327"/>
    </row>
    <row r="28" spans="1:39" ht="13.5" customHeight="1">
      <c r="S28" s="327"/>
    </row>
    <row r="29" spans="1:39" ht="13.5" customHeight="1">
      <c r="S29" s="327"/>
    </row>
    <row r="30" spans="1:39" ht="13.5" customHeight="1">
      <c r="S30" s="327"/>
    </row>
    <row r="31" spans="1:39" ht="13.5" customHeight="1">
      <c r="S31" s="327"/>
    </row>
    <row r="32" spans="1:39" ht="13.5" customHeight="1">
      <c r="S32" s="327"/>
    </row>
    <row r="33" spans="19:19" s="275" customFormat="1" ht="13.5" customHeight="1">
      <c r="S33" s="327"/>
    </row>
    <row r="34" spans="19:19" s="275" customFormat="1" ht="13.5" customHeight="1">
      <c r="S34" s="327"/>
    </row>
    <row r="35" spans="19:19" s="275" customFormat="1" ht="13.5" customHeight="1">
      <c r="S35" s="327"/>
    </row>
    <row r="36" spans="19:19" s="275" customFormat="1" ht="13.5" customHeight="1">
      <c r="S36" s="327"/>
    </row>
    <row r="37" spans="19:19" s="275" customFormat="1" ht="13.5" customHeight="1">
      <c r="S37" s="327"/>
    </row>
    <row r="38" spans="19:19" s="275" customFormat="1" ht="13.5" customHeight="1">
      <c r="S38" s="327"/>
    </row>
    <row r="39" spans="19:19" s="275" customFormat="1" ht="13.5" customHeight="1">
      <c r="S39" s="327"/>
    </row>
    <row r="40" spans="19:19" s="275" customFormat="1" ht="13.5" customHeight="1">
      <c r="S40" s="327"/>
    </row>
    <row r="41" spans="19:19" s="275" customFormat="1" ht="13.5" customHeight="1">
      <c r="S41" s="327"/>
    </row>
    <row r="42" spans="19:19" s="275" customFormat="1" ht="13.5" customHeight="1">
      <c r="S42" s="327"/>
    </row>
    <row r="43" spans="19:19" s="275" customFormat="1" ht="13.5" customHeight="1">
      <c r="S43" s="327"/>
    </row>
    <row r="44" spans="19:19" s="275" customFormat="1" ht="13.5" customHeight="1">
      <c r="S44" s="327"/>
    </row>
    <row r="45" spans="19:19" s="275" customFormat="1" ht="13.5" customHeight="1">
      <c r="S45" s="327"/>
    </row>
    <row r="46" spans="19:19" s="275" customFormat="1" ht="13.5" customHeight="1">
      <c r="S46" s="327"/>
    </row>
    <row r="47" spans="19:19" s="275" customFormat="1" ht="13.5" customHeight="1">
      <c r="S47" s="327"/>
    </row>
    <row r="48" spans="19:19" s="275" customFormat="1" ht="13.5" customHeight="1">
      <c r="S48" s="327"/>
    </row>
    <row r="49" spans="19:19" s="275" customFormat="1" ht="13.5" customHeight="1">
      <c r="S49" s="327"/>
    </row>
    <row r="50" spans="19:19" s="275" customFormat="1" ht="13.5" customHeight="1">
      <c r="S50" s="327"/>
    </row>
    <row r="51" spans="19:19" s="275" customFormat="1" ht="13.5" customHeight="1">
      <c r="S51" s="327"/>
    </row>
    <row r="52" spans="19:19" s="275" customFormat="1" ht="13.5" customHeight="1">
      <c r="S52" s="327"/>
    </row>
    <row r="53" spans="19:19" s="275" customFormat="1" ht="13.5" customHeight="1">
      <c r="S53" s="327"/>
    </row>
    <row r="54" spans="19:19" s="275" customFormat="1" ht="13.5" customHeight="1">
      <c r="S54" s="327"/>
    </row>
  </sheetData>
  <mergeCells count="21">
    <mergeCell ref="A19:G19"/>
    <mergeCell ref="N19:R19"/>
    <mergeCell ref="S19:V19"/>
    <mergeCell ref="G5:M5"/>
    <mergeCell ref="T5:V5"/>
    <mergeCell ref="E6:G6"/>
    <mergeCell ref="H6:J6"/>
    <mergeCell ref="K6:M6"/>
    <mergeCell ref="O6:R6"/>
    <mergeCell ref="S6:T6"/>
    <mergeCell ref="E7:G7"/>
    <mergeCell ref="H7:J7"/>
    <mergeCell ref="K7:M7"/>
    <mergeCell ref="O7:R7"/>
    <mergeCell ref="S7:T7"/>
    <mergeCell ref="A2:M2"/>
    <mergeCell ref="N2:V2"/>
    <mergeCell ref="A3:M3"/>
    <mergeCell ref="N3:V3"/>
    <mergeCell ref="A4:M4"/>
    <mergeCell ref="N4:V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topLeftCell="C7" zoomScale="85" zoomScaleSheetLayoutView="85" workbookViewId="0">
      <selection activeCell="X7" sqref="X1:XFD1048576"/>
    </sheetView>
  </sheetViews>
  <sheetFormatPr defaultColWidth="9" defaultRowHeight="13.5"/>
  <cols>
    <col min="1" max="1" width="17.875" style="371" customWidth="1"/>
    <col min="2" max="6" width="6.625" style="275" customWidth="1"/>
    <col min="7" max="7" width="5.625" style="275" customWidth="1"/>
    <col min="8" max="9" width="5.875" style="275" customWidth="1"/>
    <col min="10" max="10" width="5.625" style="275" customWidth="1"/>
    <col min="11" max="11" width="5.875" style="275" customWidth="1"/>
    <col min="12" max="12" width="5.625" style="275" customWidth="1"/>
    <col min="13" max="13" width="17.875" style="371" customWidth="1"/>
    <col min="14" max="19" width="6.625" style="275" customWidth="1"/>
    <col min="20" max="23" width="6.875" style="275" customWidth="1"/>
    <col min="24" max="24" width="8.125" style="275" customWidth="1"/>
    <col min="25" max="25" width="5.75" style="275" customWidth="1"/>
    <col min="26" max="16384" width="9" style="275"/>
  </cols>
  <sheetData>
    <row r="1" spans="1:23" ht="5.0999999999999996" customHeight="1">
      <c r="A1" s="328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8"/>
      <c r="N1" s="325"/>
      <c r="O1" s="325"/>
      <c r="P1" s="325"/>
      <c r="Q1" s="325"/>
      <c r="R1" s="325"/>
      <c r="S1" s="325"/>
      <c r="T1" s="325"/>
      <c r="U1" s="325"/>
      <c r="V1" s="325"/>
      <c r="W1" s="325"/>
    </row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  <c r="U2" s="1268"/>
      <c r="V2" s="1268"/>
      <c r="W2" s="1268"/>
    </row>
    <row r="3" spans="1:23" s="329" customFormat="1" ht="21" customHeight="1">
      <c r="A3" s="1269" t="s">
        <v>917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 t="s">
        <v>918</v>
      </c>
      <c r="N3" s="1269"/>
      <c r="O3" s="1269"/>
      <c r="P3" s="1269"/>
      <c r="Q3" s="1269"/>
      <c r="R3" s="1269"/>
      <c r="S3" s="1269"/>
      <c r="T3" s="1269"/>
      <c r="U3" s="1269"/>
      <c r="V3" s="1269"/>
      <c r="W3" s="1269"/>
    </row>
    <row r="4" spans="1:23" s="278" customFormat="1" ht="20.100000000000001" customHeight="1">
      <c r="A4" s="1230" t="s">
        <v>919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 t="s">
        <v>920</v>
      </c>
      <c r="N4" s="1230"/>
      <c r="O4" s="1230"/>
      <c r="P4" s="1230"/>
      <c r="Q4" s="1230"/>
      <c r="R4" s="1230"/>
      <c r="S4" s="1230"/>
      <c r="T4" s="1230"/>
      <c r="U4" s="1230"/>
      <c r="V4" s="1230"/>
      <c r="W4" s="1230"/>
    </row>
    <row r="5" spans="1:23" s="282" customFormat="1" ht="20.100000000000001" customHeight="1">
      <c r="A5" s="1019" t="s">
        <v>857</v>
      </c>
      <c r="B5" s="279"/>
      <c r="C5" s="279"/>
      <c r="D5" s="279"/>
      <c r="E5" s="279"/>
      <c r="F5" s="279"/>
      <c r="G5" s="1228" t="s">
        <v>921</v>
      </c>
      <c r="H5" s="1228"/>
      <c r="I5" s="1228"/>
      <c r="J5" s="1228"/>
      <c r="K5" s="1228"/>
      <c r="L5" s="1228"/>
      <c r="M5" s="1019" t="s">
        <v>857</v>
      </c>
      <c r="N5" s="279"/>
      <c r="O5" s="279"/>
      <c r="P5" s="279"/>
      <c r="Q5" s="279"/>
      <c r="R5" s="279"/>
      <c r="S5" s="279"/>
      <c r="T5" s="279"/>
      <c r="U5" s="279"/>
      <c r="V5" s="1228"/>
      <c r="W5" s="1228"/>
    </row>
    <row r="6" spans="1:23" s="286" customFormat="1" ht="20.100000000000001" customHeight="1">
      <c r="A6" s="330" t="s">
        <v>0</v>
      </c>
      <c r="B6" s="1101" t="s">
        <v>922</v>
      </c>
      <c r="C6" s="331" t="s">
        <v>894</v>
      </c>
      <c r="D6" s="1101"/>
      <c r="E6" s="332" t="s">
        <v>923</v>
      </c>
      <c r="F6" s="1101"/>
      <c r="G6" s="1337" t="s">
        <v>261</v>
      </c>
      <c r="H6" s="1338"/>
      <c r="I6" s="1339"/>
      <c r="J6" s="331" t="s">
        <v>262</v>
      </c>
      <c r="K6" s="331"/>
      <c r="L6" s="1109"/>
      <c r="M6" s="330" t="s">
        <v>0</v>
      </c>
      <c r="N6" s="331" t="s">
        <v>263</v>
      </c>
      <c r="O6" s="331"/>
      <c r="P6" s="1101"/>
      <c r="Q6" s="1337" t="s">
        <v>49</v>
      </c>
      <c r="R6" s="1338"/>
      <c r="S6" s="1339"/>
      <c r="T6" s="1337" t="s">
        <v>924</v>
      </c>
      <c r="U6" s="1338"/>
      <c r="V6" s="332" t="s">
        <v>925</v>
      </c>
      <c r="W6" s="1101"/>
    </row>
    <row r="7" spans="1:23" s="286" customFormat="1" ht="30" customHeight="1">
      <c r="A7" s="335" t="s">
        <v>926</v>
      </c>
      <c r="B7" s="290"/>
      <c r="C7" s="336" t="s">
        <v>264</v>
      </c>
      <c r="D7" s="294"/>
      <c r="E7" s="337" t="s">
        <v>927</v>
      </c>
      <c r="F7" s="294"/>
      <c r="G7" s="1266" t="s">
        <v>928</v>
      </c>
      <c r="H7" s="1340"/>
      <c r="I7" s="1267"/>
      <c r="J7" s="338" t="s">
        <v>929</v>
      </c>
      <c r="K7" s="338"/>
      <c r="L7" s="339"/>
      <c r="M7" s="335" t="s">
        <v>926</v>
      </c>
      <c r="N7" s="340" t="s">
        <v>56</v>
      </c>
      <c r="O7" s="340"/>
      <c r="P7" s="294"/>
      <c r="Q7" s="340" t="s">
        <v>23</v>
      </c>
      <c r="R7" s="340"/>
      <c r="S7" s="294"/>
      <c r="T7" s="1245" t="s">
        <v>930</v>
      </c>
      <c r="U7" s="1324"/>
      <c r="V7" s="337" t="s">
        <v>931</v>
      </c>
      <c r="W7" s="295"/>
    </row>
    <row r="8" spans="1:23" s="286" customFormat="1" ht="18" customHeight="1">
      <c r="A8" s="35" t="s">
        <v>902</v>
      </c>
      <c r="B8" s="290"/>
      <c r="C8" s="342" t="s">
        <v>265</v>
      </c>
      <c r="D8" s="290" t="s">
        <v>266</v>
      </c>
      <c r="E8" s="342" t="s">
        <v>265</v>
      </c>
      <c r="F8" s="290" t="s">
        <v>266</v>
      </c>
      <c r="G8" s="288" t="s">
        <v>4</v>
      </c>
      <c r="H8" s="288" t="s">
        <v>904</v>
      </c>
      <c r="I8" s="343" t="s">
        <v>8</v>
      </c>
      <c r="J8" s="1100" t="s">
        <v>4</v>
      </c>
      <c r="K8" s="290" t="s">
        <v>904</v>
      </c>
      <c r="L8" s="290" t="s">
        <v>8</v>
      </c>
      <c r="M8" s="35" t="s">
        <v>902</v>
      </c>
      <c r="N8" s="1100" t="s">
        <v>4</v>
      </c>
      <c r="O8" s="343" t="s">
        <v>7</v>
      </c>
      <c r="P8" s="290" t="s">
        <v>8</v>
      </c>
      <c r="Q8" s="285" t="s">
        <v>4</v>
      </c>
      <c r="R8" s="343" t="s">
        <v>7</v>
      </c>
      <c r="S8" s="290" t="s">
        <v>8</v>
      </c>
      <c r="T8" s="342" t="s">
        <v>267</v>
      </c>
      <c r="U8" s="343" t="s">
        <v>268</v>
      </c>
      <c r="V8" s="1341" t="s">
        <v>269</v>
      </c>
      <c r="W8" s="1343" t="s">
        <v>270</v>
      </c>
    </row>
    <row r="9" spans="1:23" s="286" customFormat="1" ht="18" customHeight="1">
      <c r="A9" s="335"/>
      <c r="B9" s="344"/>
      <c r="C9" s="345" t="s">
        <v>271</v>
      </c>
      <c r="D9" s="346" t="s">
        <v>272</v>
      </c>
      <c r="E9" s="345" t="s">
        <v>271</v>
      </c>
      <c r="F9" s="347" t="s">
        <v>272</v>
      </c>
      <c r="G9" s="342"/>
      <c r="H9" s="342"/>
      <c r="I9" s="1023"/>
      <c r="J9" s="344"/>
      <c r="K9" s="344"/>
      <c r="L9" s="344"/>
      <c r="M9" s="335"/>
      <c r="N9" s="344"/>
      <c r="O9" s="342"/>
      <c r="P9" s="344"/>
      <c r="Q9" s="348"/>
      <c r="R9" s="342"/>
      <c r="S9" s="1024"/>
      <c r="T9" s="348" t="s">
        <v>932</v>
      </c>
      <c r="U9" s="348" t="s">
        <v>933</v>
      </c>
      <c r="V9" s="1342"/>
      <c r="W9" s="1344"/>
    </row>
    <row r="10" spans="1:23" s="286" customFormat="1" ht="18" customHeight="1">
      <c r="A10" s="349" t="s">
        <v>934</v>
      </c>
      <c r="B10" s="350" t="s">
        <v>903</v>
      </c>
      <c r="C10" s="351" t="s">
        <v>935</v>
      </c>
      <c r="D10" s="351" t="s">
        <v>935</v>
      </c>
      <c r="E10" s="351" t="s">
        <v>935</v>
      </c>
      <c r="F10" s="351" t="s">
        <v>935</v>
      </c>
      <c r="G10" s="352" t="s">
        <v>10</v>
      </c>
      <c r="H10" s="352" t="s">
        <v>908</v>
      </c>
      <c r="I10" s="353" t="s">
        <v>12</v>
      </c>
      <c r="J10" s="354" t="s">
        <v>10</v>
      </c>
      <c r="K10" s="354" t="s">
        <v>908</v>
      </c>
      <c r="L10" s="350" t="s">
        <v>12</v>
      </c>
      <c r="M10" s="349" t="s">
        <v>273</v>
      </c>
      <c r="N10" s="354" t="s">
        <v>10</v>
      </c>
      <c r="O10" s="355" t="s">
        <v>11</v>
      </c>
      <c r="P10" s="350" t="s">
        <v>12</v>
      </c>
      <c r="Q10" s="353" t="s">
        <v>10</v>
      </c>
      <c r="R10" s="355" t="s">
        <v>11</v>
      </c>
      <c r="S10" s="350" t="s">
        <v>12</v>
      </c>
      <c r="T10" s="355" t="s">
        <v>936</v>
      </c>
      <c r="U10" s="355" t="s">
        <v>936</v>
      </c>
      <c r="V10" s="355" t="s">
        <v>274</v>
      </c>
      <c r="W10" s="350" t="s">
        <v>258</v>
      </c>
    </row>
    <row r="11" spans="1:23" s="282" customFormat="1" ht="43.9" customHeight="1">
      <c r="A11" s="298">
        <v>2013</v>
      </c>
      <c r="B11" s="299">
        <v>6</v>
      </c>
      <c r="C11" s="299">
        <v>103</v>
      </c>
      <c r="D11" s="299">
        <v>42</v>
      </c>
      <c r="E11" s="299">
        <v>476</v>
      </c>
      <c r="F11" s="299">
        <v>118</v>
      </c>
      <c r="G11" s="299">
        <v>1050</v>
      </c>
      <c r="H11" s="299">
        <f>G11-I11</f>
        <v>537</v>
      </c>
      <c r="I11" s="299">
        <v>513</v>
      </c>
      <c r="J11" s="299">
        <v>257</v>
      </c>
      <c r="K11" s="299">
        <f>J11-L11</f>
        <v>154</v>
      </c>
      <c r="L11" s="300">
        <v>103</v>
      </c>
      <c r="M11" s="298">
        <v>2013</v>
      </c>
      <c r="N11" s="356" t="s">
        <v>37</v>
      </c>
      <c r="O11" s="356" t="s">
        <v>37</v>
      </c>
      <c r="P11" s="356" t="s">
        <v>37</v>
      </c>
      <c r="Q11" s="356" t="s">
        <v>37</v>
      </c>
      <c r="R11" s="356" t="s">
        <v>37</v>
      </c>
      <c r="S11" s="356" t="s">
        <v>37</v>
      </c>
      <c r="T11" s="299">
        <v>192</v>
      </c>
      <c r="U11" s="299">
        <v>49</v>
      </c>
      <c r="V11" s="299">
        <v>800</v>
      </c>
      <c r="W11" s="300">
        <v>606</v>
      </c>
    </row>
    <row r="12" spans="1:23" s="282" customFormat="1" ht="43.9" customHeight="1">
      <c r="A12" s="298">
        <v>2014</v>
      </c>
      <c r="B12" s="299">
        <v>6</v>
      </c>
      <c r="C12" s="299">
        <v>108</v>
      </c>
      <c r="D12" s="299">
        <v>43</v>
      </c>
      <c r="E12" s="299">
        <v>488</v>
      </c>
      <c r="F12" s="299">
        <v>118</v>
      </c>
      <c r="G12" s="299">
        <v>1049</v>
      </c>
      <c r="H12" s="299">
        <f>G12-I12</f>
        <v>511</v>
      </c>
      <c r="I12" s="299">
        <v>538</v>
      </c>
      <c r="J12" s="299">
        <v>268</v>
      </c>
      <c r="K12" s="299">
        <f>J12-L12</f>
        <v>156</v>
      </c>
      <c r="L12" s="300">
        <v>112</v>
      </c>
      <c r="M12" s="298">
        <v>2014</v>
      </c>
      <c r="N12" s="357">
        <v>0</v>
      </c>
      <c r="O12" s="357">
        <v>0</v>
      </c>
      <c r="P12" s="357">
        <v>0</v>
      </c>
      <c r="Q12" s="357">
        <v>0</v>
      </c>
      <c r="R12" s="357">
        <v>0</v>
      </c>
      <c r="S12" s="357">
        <v>0</v>
      </c>
      <c r="T12" s="299">
        <v>269</v>
      </c>
      <c r="U12" s="299">
        <v>51</v>
      </c>
      <c r="V12" s="299">
        <v>799</v>
      </c>
      <c r="W12" s="300">
        <v>610</v>
      </c>
    </row>
    <row r="13" spans="1:23" s="282" customFormat="1" ht="43.9" customHeight="1">
      <c r="A13" s="298">
        <v>2015</v>
      </c>
      <c r="B13" s="299">
        <v>6</v>
      </c>
      <c r="C13" s="299">
        <v>101</v>
      </c>
      <c r="D13" s="299">
        <v>43</v>
      </c>
      <c r="E13" s="299">
        <v>533</v>
      </c>
      <c r="F13" s="299">
        <v>154</v>
      </c>
      <c r="G13" s="299">
        <v>1100</v>
      </c>
      <c r="H13" s="299">
        <f>G13-I13</f>
        <v>543</v>
      </c>
      <c r="I13" s="299">
        <v>557</v>
      </c>
      <c r="J13" s="299">
        <v>315</v>
      </c>
      <c r="K13" s="299">
        <f>J13-L13</f>
        <v>195</v>
      </c>
      <c r="L13" s="300">
        <v>120</v>
      </c>
      <c r="M13" s="298">
        <v>2015</v>
      </c>
      <c r="N13" s="357">
        <v>0</v>
      </c>
      <c r="O13" s="357">
        <v>0</v>
      </c>
      <c r="P13" s="357">
        <v>0</v>
      </c>
      <c r="Q13" s="357">
        <v>0</v>
      </c>
      <c r="R13" s="357">
        <v>0</v>
      </c>
      <c r="S13" s="357">
        <v>0</v>
      </c>
      <c r="T13" s="299">
        <v>242</v>
      </c>
      <c r="U13" s="299">
        <v>40</v>
      </c>
      <c r="V13" s="299">
        <v>835</v>
      </c>
      <c r="W13" s="300">
        <v>655</v>
      </c>
    </row>
    <row r="14" spans="1:23" s="282" customFormat="1" ht="43.9" customHeight="1">
      <c r="A14" s="298">
        <v>2016</v>
      </c>
      <c r="B14" s="299">
        <v>6</v>
      </c>
      <c r="C14" s="299">
        <v>108</v>
      </c>
      <c r="D14" s="299">
        <v>44</v>
      </c>
      <c r="E14" s="299">
        <v>469</v>
      </c>
      <c r="F14" s="299">
        <v>137</v>
      </c>
      <c r="G14" s="299">
        <v>863</v>
      </c>
      <c r="H14" s="299">
        <f>G14-I14</f>
        <v>428</v>
      </c>
      <c r="I14" s="299">
        <v>435</v>
      </c>
      <c r="J14" s="299">
        <v>279</v>
      </c>
      <c r="K14" s="299">
        <f>J14-L14</f>
        <v>170</v>
      </c>
      <c r="L14" s="300">
        <v>109</v>
      </c>
      <c r="M14" s="298">
        <v>2016</v>
      </c>
      <c r="N14" s="357">
        <v>0</v>
      </c>
      <c r="O14" s="357">
        <v>0</v>
      </c>
      <c r="P14" s="357">
        <v>0</v>
      </c>
      <c r="Q14" s="357">
        <v>0</v>
      </c>
      <c r="R14" s="357">
        <v>0</v>
      </c>
      <c r="S14" s="357">
        <v>0</v>
      </c>
      <c r="T14" s="299">
        <v>339</v>
      </c>
      <c r="U14" s="299">
        <v>55</v>
      </c>
      <c r="V14" s="299">
        <v>696</v>
      </c>
      <c r="W14" s="300">
        <v>516</v>
      </c>
    </row>
    <row r="15" spans="1:23" s="282" customFormat="1" ht="43.9" customHeight="1">
      <c r="A15" s="298">
        <v>2017</v>
      </c>
      <c r="B15" s="299">
        <v>6</v>
      </c>
      <c r="C15" s="299">
        <v>107</v>
      </c>
      <c r="D15" s="299">
        <v>44</v>
      </c>
      <c r="E15" s="299">
        <v>488</v>
      </c>
      <c r="F15" s="299">
        <v>118</v>
      </c>
      <c r="G15" s="299">
        <v>796</v>
      </c>
      <c r="H15" s="299">
        <f>G15-I15</f>
        <v>390</v>
      </c>
      <c r="I15" s="299">
        <v>406</v>
      </c>
      <c r="J15" s="299">
        <v>267</v>
      </c>
      <c r="K15" s="299">
        <f>J15-L15</f>
        <v>155</v>
      </c>
      <c r="L15" s="300">
        <v>112</v>
      </c>
      <c r="M15" s="298">
        <v>2017</v>
      </c>
      <c r="N15" s="357">
        <v>0</v>
      </c>
      <c r="O15" s="357">
        <v>0</v>
      </c>
      <c r="P15" s="357">
        <v>0</v>
      </c>
      <c r="Q15" s="357">
        <v>0</v>
      </c>
      <c r="R15" s="357">
        <v>0</v>
      </c>
      <c r="S15" s="357">
        <v>0</v>
      </c>
      <c r="T15" s="299">
        <v>306</v>
      </c>
      <c r="U15" s="299">
        <v>76</v>
      </c>
      <c r="V15" s="299">
        <v>659</v>
      </c>
      <c r="W15" s="300">
        <v>507</v>
      </c>
    </row>
    <row r="16" spans="1:23" s="359" customFormat="1" ht="43.9" customHeight="1">
      <c r="A16" s="358">
        <v>2018</v>
      </c>
      <c r="B16" s="306">
        <v>6</v>
      </c>
      <c r="C16" s="1345">
        <f>SUM(C17:D22)</f>
        <v>137</v>
      </c>
      <c r="D16" s="1345"/>
      <c r="E16" s="1345">
        <f>SUM(E17:F22)</f>
        <v>606</v>
      </c>
      <c r="F16" s="1345"/>
      <c r="G16" s="307">
        <f>SUM(G17:G22)</f>
        <v>886</v>
      </c>
      <c r="H16" s="307">
        <f t="shared" ref="H16:L16" si="0">SUM(H17:H22)</f>
        <v>472</v>
      </c>
      <c r="I16" s="307">
        <f t="shared" si="0"/>
        <v>414</v>
      </c>
      <c r="J16" s="307">
        <f t="shared" si="0"/>
        <v>340</v>
      </c>
      <c r="K16" s="307">
        <f t="shared" si="0"/>
        <v>201</v>
      </c>
      <c r="L16" s="1091">
        <f t="shared" si="0"/>
        <v>139</v>
      </c>
      <c r="M16" s="358">
        <v>2018</v>
      </c>
      <c r="N16" s="357">
        <v>0</v>
      </c>
      <c r="O16" s="357">
        <v>0</v>
      </c>
      <c r="P16" s="357">
        <v>0</v>
      </c>
      <c r="Q16" s="357">
        <v>0</v>
      </c>
      <c r="R16" s="357">
        <v>0</v>
      </c>
      <c r="S16" s="357">
        <v>0</v>
      </c>
      <c r="T16" s="1110">
        <f>SUM(T17:T22)</f>
        <v>303</v>
      </c>
      <c r="U16" s="1110">
        <f t="shared" ref="U16:V16" si="1">SUM(U17:U22)</f>
        <v>65</v>
      </c>
      <c r="V16" s="1110">
        <f t="shared" si="1"/>
        <v>613</v>
      </c>
      <c r="W16" s="1111">
        <f>SUM(W17:W22)</f>
        <v>467</v>
      </c>
    </row>
    <row r="17" spans="1:23" s="359" customFormat="1" ht="42.6" customHeight="1">
      <c r="A17" s="360" t="s">
        <v>937</v>
      </c>
      <c r="B17" s="304">
        <v>1</v>
      </c>
      <c r="C17" s="1346">
        <v>83</v>
      </c>
      <c r="D17" s="1346"/>
      <c r="E17" s="1346">
        <v>297</v>
      </c>
      <c r="F17" s="1346"/>
      <c r="G17" s="299">
        <v>356</v>
      </c>
      <c r="H17" s="299">
        <v>182</v>
      </c>
      <c r="I17" s="299">
        <v>174</v>
      </c>
      <c r="J17" s="361">
        <v>272</v>
      </c>
      <c r="K17" s="361">
        <v>142</v>
      </c>
      <c r="L17" s="362">
        <v>130</v>
      </c>
      <c r="M17" s="360" t="s">
        <v>937</v>
      </c>
      <c r="N17" s="357">
        <v>0</v>
      </c>
      <c r="O17" s="357">
        <v>0</v>
      </c>
      <c r="P17" s="357">
        <v>0</v>
      </c>
      <c r="Q17" s="357">
        <v>0</v>
      </c>
      <c r="R17" s="357">
        <v>0</v>
      </c>
      <c r="S17" s="357">
        <v>0</v>
      </c>
      <c r="T17" s="299">
        <v>112</v>
      </c>
      <c r="U17" s="361">
        <v>46</v>
      </c>
      <c r="V17" s="299">
        <v>334</v>
      </c>
      <c r="W17" s="362">
        <v>257</v>
      </c>
    </row>
    <row r="18" spans="1:23" s="359" customFormat="1" ht="42.6" customHeight="1">
      <c r="A18" s="360" t="s">
        <v>938</v>
      </c>
      <c r="B18" s="304">
        <v>1</v>
      </c>
      <c r="C18" s="1346">
        <v>18</v>
      </c>
      <c r="D18" s="1346"/>
      <c r="E18" s="1346">
        <v>170</v>
      </c>
      <c r="F18" s="1346"/>
      <c r="G18" s="299">
        <v>273</v>
      </c>
      <c r="H18" s="299">
        <v>84</v>
      </c>
      <c r="I18" s="299">
        <v>189</v>
      </c>
      <c r="J18" s="357">
        <v>0</v>
      </c>
      <c r="K18" s="357">
        <v>0</v>
      </c>
      <c r="L18" s="363">
        <v>0</v>
      </c>
      <c r="M18" s="360" t="s">
        <v>938</v>
      </c>
      <c r="N18" s="357">
        <v>0</v>
      </c>
      <c r="O18" s="357">
        <v>0</v>
      </c>
      <c r="P18" s="357">
        <v>0</v>
      </c>
      <c r="Q18" s="357">
        <v>0</v>
      </c>
      <c r="R18" s="357">
        <v>0</v>
      </c>
      <c r="S18" s="357">
        <v>0</v>
      </c>
      <c r="T18" s="299">
        <v>116</v>
      </c>
      <c r="U18" s="357">
        <v>0</v>
      </c>
      <c r="V18" s="299">
        <v>116</v>
      </c>
      <c r="W18" s="364">
        <v>85</v>
      </c>
    </row>
    <row r="19" spans="1:23" s="282" customFormat="1" ht="42.6" customHeight="1">
      <c r="A19" s="365" t="s">
        <v>939</v>
      </c>
      <c r="B19" s="304">
        <v>1</v>
      </c>
      <c r="C19" s="1346">
        <v>11</v>
      </c>
      <c r="D19" s="1346"/>
      <c r="E19" s="1346">
        <v>50</v>
      </c>
      <c r="F19" s="1346"/>
      <c r="G19" s="299">
        <v>128</v>
      </c>
      <c r="H19" s="299">
        <v>94</v>
      </c>
      <c r="I19" s="367">
        <v>34</v>
      </c>
      <c r="J19" s="366">
        <v>0</v>
      </c>
      <c r="K19" s="366">
        <v>0</v>
      </c>
      <c r="L19" s="363">
        <v>0</v>
      </c>
      <c r="M19" s="365" t="s">
        <v>939</v>
      </c>
      <c r="N19" s="357">
        <v>0</v>
      </c>
      <c r="O19" s="357">
        <v>0</v>
      </c>
      <c r="P19" s="357">
        <v>0</v>
      </c>
      <c r="Q19" s="357">
        <v>0</v>
      </c>
      <c r="R19" s="357">
        <v>0</v>
      </c>
      <c r="S19" s="357">
        <v>0</v>
      </c>
      <c r="T19" s="367">
        <v>28</v>
      </c>
      <c r="U19" s="357">
        <v>0</v>
      </c>
      <c r="V19" s="299">
        <v>55</v>
      </c>
      <c r="W19" s="364">
        <v>43</v>
      </c>
    </row>
    <row r="20" spans="1:23" s="282" customFormat="1" ht="42.6" customHeight="1">
      <c r="A20" s="360" t="s">
        <v>940</v>
      </c>
      <c r="B20" s="304">
        <v>1</v>
      </c>
      <c r="C20" s="1346">
        <v>13</v>
      </c>
      <c r="D20" s="1346"/>
      <c r="E20" s="1346">
        <v>26</v>
      </c>
      <c r="F20" s="1346"/>
      <c r="G20" s="299">
        <v>56</v>
      </c>
      <c r="H20" s="299">
        <v>51</v>
      </c>
      <c r="I20" s="299">
        <v>5</v>
      </c>
      <c r="J20" s="357">
        <v>0</v>
      </c>
      <c r="K20" s="357">
        <v>0</v>
      </c>
      <c r="L20" s="364">
        <v>0</v>
      </c>
      <c r="M20" s="360" t="s">
        <v>940</v>
      </c>
      <c r="N20" s="357">
        <v>0</v>
      </c>
      <c r="O20" s="357">
        <v>0</v>
      </c>
      <c r="P20" s="357">
        <v>0</v>
      </c>
      <c r="Q20" s="357">
        <v>0</v>
      </c>
      <c r="R20" s="357">
        <v>0</v>
      </c>
      <c r="S20" s="357">
        <v>0</v>
      </c>
      <c r="T20" s="299">
        <v>15</v>
      </c>
      <c r="U20" s="357">
        <v>0</v>
      </c>
      <c r="V20" s="299">
        <v>34</v>
      </c>
      <c r="W20" s="364">
        <v>29</v>
      </c>
    </row>
    <row r="21" spans="1:23" s="282" customFormat="1" ht="42.6" customHeight="1">
      <c r="A21" s="360" t="s">
        <v>941</v>
      </c>
      <c r="B21" s="1112">
        <v>1</v>
      </c>
      <c r="C21" s="1348">
        <v>8</v>
      </c>
      <c r="D21" s="1348"/>
      <c r="E21" s="1346">
        <v>51</v>
      </c>
      <c r="F21" s="1346"/>
      <c r="G21" s="1113">
        <v>62</v>
      </c>
      <c r="H21" s="1113">
        <v>51</v>
      </c>
      <c r="I21" s="1113">
        <v>11</v>
      </c>
      <c r="J21" s="1113">
        <v>68</v>
      </c>
      <c r="K21" s="1113">
        <v>59</v>
      </c>
      <c r="L21" s="1114">
        <v>9</v>
      </c>
      <c r="M21" s="360" t="s">
        <v>941</v>
      </c>
      <c r="N21" s="357">
        <v>0</v>
      </c>
      <c r="O21" s="357">
        <v>0</v>
      </c>
      <c r="P21" s="357">
        <v>0</v>
      </c>
      <c r="Q21" s="357">
        <v>0</v>
      </c>
      <c r="R21" s="357">
        <v>0</v>
      </c>
      <c r="S21" s="357">
        <v>0</v>
      </c>
      <c r="T21" s="1115">
        <v>30</v>
      </c>
      <c r="U21" s="1115">
        <v>19</v>
      </c>
      <c r="V21" s="1116">
        <v>70</v>
      </c>
      <c r="W21" s="1117">
        <v>49</v>
      </c>
    </row>
    <row r="22" spans="1:23" s="282" customFormat="1" ht="42.6" customHeight="1">
      <c r="A22" s="1118" t="s">
        <v>942</v>
      </c>
      <c r="B22" s="1119">
        <v>1</v>
      </c>
      <c r="C22" s="1349">
        <v>4</v>
      </c>
      <c r="D22" s="1349"/>
      <c r="E22" s="1350">
        <v>12</v>
      </c>
      <c r="F22" s="1350"/>
      <c r="G22" s="1120">
        <v>11</v>
      </c>
      <c r="H22" s="1120">
        <v>10</v>
      </c>
      <c r="I22" s="1121">
        <v>1</v>
      </c>
      <c r="J22" s="1122">
        <v>0</v>
      </c>
      <c r="K22" s="1122">
        <v>0</v>
      </c>
      <c r="L22" s="1123">
        <v>0</v>
      </c>
      <c r="M22" s="1118" t="s">
        <v>942</v>
      </c>
      <c r="N22" s="1124">
        <v>0</v>
      </c>
      <c r="O22" s="1124">
        <v>0</v>
      </c>
      <c r="P22" s="1124">
        <v>0</v>
      </c>
      <c r="Q22" s="1124">
        <v>0</v>
      </c>
      <c r="R22" s="1124">
        <v>0</v>
      </c>
      <c r="S22" s="1124">
        <v>0</v>
      </c>
      <c r="T22" s="1125">
        <v>2</v>
      </c>
      <c r="U22" s="1126">
        <v>0</v>
      </c>
      <c r="V22" s="1127">
        <v>4</v>
      </c>
      <c r="W22" s="1128">
        <v>4</v>
      </c>
    </row>
    <row r="23" spans="1:23" s="282" customFormat="1" ht="60.75" customHeight="1">
      <c r="A23" s="1347" t="s">
        <v>943</v>
      </c>
      <c r="B23" s="1347"/>
      <c r="C23" s="1347"/>
      <c r="D23" s="1347"/>
      <c r="E23" s="1347"/>
      <c r="F23" s="1347"/>
      <c r="G23" s="1347"/>
      <c r="H23" s="1347"/>
      <c r="I23" s="1347"/>
      <c r="J23" s="1347"/>
      <c r="K23" s="1347"/>
      <c r="L23" s="1347"/>
      <c r="M23" s="1347" t="s">
        <v>944</v>
      </c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</row>
    <row r="24" spans="1:23" s="282" customFormat="1" ht="11.25" customHeight="1">
      <c r="A24" s="368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8"/>
      <c r="N24" s="369"/>
      <c r="O24" s="369"/>
      <c r="P24" s="369"/>
      <c r="Q24" s="369"/>
      <c r="R24" s="369"/>
      <c r="S24" s="369"/>
      <c r="T24" s="369"/>
      <c r="U24" s="369"/>
      <c r="V24" s="369"/>
      <c r="W24" s="369"/>
    </row>
    <row r="25" spans="1:23" s="282" customFormat="1" ht="11.25" customHeight="1">
      <c r="A25" s="368"/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68"/>
      <c r="N25" s="370"/>
      <c r="O25" s="370"/>
      <c r="P25" s="370"/>
      <c r="Q25" s="370"/>
      <c r="R25" s="370"/>
      <c r="S25" s="370"/>
      <c r="T25" s="370"/>
      <c r="U25" s="370"/>
      <c r="V25" s="370"/>
      <c r="W25" s="370"/>
    </row>
    <row r="26" spans="1:23" s="282" customFormat="1" ht="11.25" customHeight="1">
      <c r="A26" s="368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8"/>
      <c r="N26" s="369"/>
      <c r="O26" s="369"/>
      <c r="P26" s="369"/>
      <c r="Q26" s="369"/>
      <c r="R26" s="369"/>
      <c r="S26" s="369"/>
      <c r="T26" s="369"/>
      <c r="U26" s="369"/>
      <c r="V26" s="369"/>
      <c r="W26" s="369"/>
    </row>
    <row r="27" spans="1:23" s="282" customFormat="1" ht="11.25" customHeight="1">
      <c r="A27" s="368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8"/>
      <c r="N27" s="369"/>
      <c r="O27" s="369"/>
      <c r="P27" s="369"/>
      <c r="Q27" s="369"/>
      <c r="R27" s="369"/>
      <c r="S27" s="369"/>
      <c r="T27" s="369"/>
      <c r="U27" s="369"/>
      <c r="V27" s="369"/>
      <c r="W27" s="369"/>
    </row>
    <row r="28" spans="1:23" s="282" customFormat="1" ht="11.25" customHeight="1">
      <c r="A28" s="368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8"/>
      <c r="N28" s="369"/>
      <c r="O28" s="369"/>
      <c r="P28" s="369"/>
      <c r="Q28" s="369"/>
      <c r="R28" s="369"/>
      <c r="S28" s="369"/>
      <c r="T28" s="369"/>
      <c r="U28" s="369"/>
      <c r="V28" s="369"/>
      <c r="W28" s="369"/>
    </row>
    <row r="29" spans="1:23" s="282" customFormat="1" ht="11.25" customHeight="1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8"/>
      <c r="N29" s="369"/>
      <c r="O29" s="369"/>
      <c r="P29" s="369"/>
      <c r="Q29" s="369"/>
      <c r="R29" s="369"/>
      <c r="S29" s="369"/>
      <c r="T29" s="369"/>
      <c r="U29" s="369"/>
      <c r="V29" s="369"/>
      <c r="W29" s="369"/>
    </row>
    <row r="30" spans="1:23" s="282" customFormat="1" ht="11.25" customHeight="1">
      <c r="A30" s="368"/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8"/>
      <c r="N30" s="369"/>
      <c r="O30" s="369"/>
      <c r="P30" s="369"/>
      <c r="Q30" s="369"/>
      <c r="R30" s="369"/>
      <c r="S30" s="369"/>
      <c r="T30" s="369"/>
      <c r="U30" s="369"/>
      <c r="V30" s="369"/>
      <c r="W30" s="369"/>
    </row>
    <row r="31" spans="1:23" s="282" customFormat="1" ht="11.25" customHeight="1">
      <c r="A31" s="368"/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8"/>
      <c r="N31" s="369"/>
      <c r="O31" s="369"/>
      <c r="P31" s="369"/>
      <c r="Q31" s="369"/>
      <c r="R31" s="369"/>
      <c r="S31" s="369"/>
      <c r="T31" s="369"/>
      <c r="U31" s="369"/>
      <c r="V31" s="369"/>
      <c r="W31" s="369"/>
    </row>
    <row r="32" spans="1:23" s="282" customFormat="1" ht="11.25" customHeight="1">
      <c r="A32" s="368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8"/>
      <c r="N32" s="369"/>
      <c r="O32" s="369"/>
      <c r="P32" s="369"/>
      <c r="Q32" s="369"/>
      <c r="R32" s="369"/>
      <c r="S32" s="369"/>
      <c r="T32" s="369"/>
      <c r="U32" s="369"/>
      <c r="V32" s="369"/>
      <c r="W32" s="369"/>
    </row>
    <row r="33" spans="1:23" s="282" customFormat="1" ht="11.25" customHeight="1">
      <c r="A33" s="368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8"/>
      <c r="N33" s="369"/>
      <c r="O33" s="369"/>
      <c r="P33" s="369"/>
      <c r="Q33" s="369"/>
      <c r="R33" s="369"/>
      <c r="S33" s="369"/>
      <c r="T33" s="369"/>
      <c r="U33" s="369"/>
      <c r="V33" s="369"/>
      <c r="W33" s="369"/>
    </row>
    <row r="34" spans="1:23" ht="13.5" customHeight="1"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</row>
    <row r="35" spans="1:23" ht="13.5" customHeight="1"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</row>
    <row r="36" spans="1:23" ht="13.5" customHeight="1"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</row>
    <row r="37" spans="1:23" ht="13.5" customHeight="1"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</row>
    <row r="38" spans="1:23" ht="13.5" customHeight="1"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</row>
    <row r="39" spans="1:23" ht="13.5" customHeight="1"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</row>
    <row r="40" spans="1:23" ht="13.5" customHeight="1">
      <c r="B40" s="372"/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</row>
  </sheetData>
  <mergeCells count="31">
    <mergeCell ref="M23:W23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3:L23"/>
    <mergeCell ref="V8:V9"/>
    <mergeCell ref="W8:W9"/>
    <mergeCell ref="C16:D16"/>
    <mergeCell ref="E16:F16"/>
    <mergeCell ref="C17:D17"/>
    <mergeCell ref="E17:F17"/>
    <mergeCell ref="G7:I7"/>
    <mergeCell ref="T7:U7"/>
    <mergeCell ref="A2:L2"/>
    <mergeCell ref="M2:W2"/>
    <mergeCell ref="A3:L3"/>
    <mergeCell ref="M3:W3"/>
    <mergeCell ref="A4:L4"/>
    <mergeCell ref="M4:W4"/>
    <mergeCell ref="G5:L5"/>
    <mergeCell ref="V5:W5"/>
    <mergeCell ref="G6:I6"/>
    <mergeCell ref="Q6:S6"/>
    <mergeCell ref="T6:U6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L23"/>
  <sheetViews>
    <sheetView view="pageBreakPreview" topLeftCell="A10" zoomScale="85" zoomScaleNormal="75" zoomScaleSheetLayoutView="85" workbookViewId="0">
      <selection activeCell="O27" sqref="O27"/>
    </sheetView>
  </sheetViews>
  <sheetFormatPr defaultColWidth="9" defaultRowHeight="14.25"/>
  <cols>
    <col min="1" max="1" width="12.625" style="373" customWidth="1"/>
    <col min="2" max="12" width="6.625" style="374" customWidth="1"/>
    <col min="13" max="13" width="12.625" style="373" customWidth="1"/>
    <col min="14" max="15" width="12.375" style="374" customWidth="1"/>
    <col min="16" max="16" width="11.625" style="374" customWidth="1"/>
    <col min="17" max="17" width="11.875" style="374" customWidth="1"/>
    <col min="18" max="19" width="12.375" style="374" customWidth="1"/>
    <col min="20" max="20" width="11.625" style="374" customWidth="1"/>
    <col min="21" max="21" width="12" style="374" customWidth="1"/>
    <col min="22" max="16384" width="9" style="374"/>
  </cols>
  <sheetData>
    <row r="1" spans="1:116" ht="5.0999999999999996" customHeight="1"/>
    <row r="2" spans="1:116" ht="50.1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31"/>
      <c r="P2" s="1231"/>
      <c r="Q2" s="1231"/>
      <c r="R2" s="1231"/>
      <c r="S2" s="1231"/>
      <c r="T2" s="375"/>
      <c r="U2" s="375"/>
      <c r="V2" s="375"/>
      <c r="W2" s="375"/>
      <c r="X2" s="375"/>
      <c r="Y2" s="375"/>
    </row>
    <row r="3" spans="1:116" s="376" customFormat="1" ht="21" customHeight="1">
      <c r="A3" s="1232" t="s">
        <v>954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 t="s">
        <v>955</v>
      </c>
      <c r="N3" s="1232"/>
      <c r="O3" s="1232"/>
      <c r="P3" s="1232"/>
      <c r="Q3" s="1232"/>
      <c r="R3" s="1232"/>
      <c r="S3" s="1232"/>
    </row>
    <row r="4" spans="1:116" s="376" customFormat="1" ht="20.100000000000001" customHeight="1">
      <c r="A4" s="1258" t="s">
        <v>276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 t="s">
        <v>277</v>
      </c>
      <c r="N4" s="1258"/>
      <c r="O4" s="1258"/>
      <c r="P4" s="1258"/>
      <c r="Q4" s="1258"/>
      <c r="R4" s="1258"/>
      <c r="S4" s="1258"/>
    </row>
    <row r="5" spans="1:116" s="380" customFormat="1" ht="20.100000000000001" customHeight="1">
      <c r="A5" s="377" t="s">
        <v>278</v>
      </c>
      <c r="B5" s="377"/>
      <c r="C5" s="377"/>
      <c r="D5" s="377"/>
      <c r="E5" s="377"/>
      <c r="F5" s="377"/>
      <c r="G5" s="377"/>
      <c r="H5" s="377"/>
      <c r="I5" s="1228" t="s">
        <v>45</v>
      </c>
      <c r="J5" s="1228"/>
      <c r="K5" s="1228"/>
      <c r="L5" s="1228"/>
      <c r="M5" s="377" t="s">
        <v>278</v>
      </c>
      <c r="N5" s="378"/>
      <c r="O5" s="377"/>
      <c r="P5" s="377"/>
      <c r="Q5" s="377"/>
      <c r="R5" s="377"/>
      <c r="S5" s="379" t="s">
        <v>45</v>
      </c>
    </row>
    <row r="6" spans="1:116" s="384" customFormat="1" ht="20.100000000000001" customHeight="1">
      <c r="A6" s="31" t="s">
        <v>279</v>
      </c>
      <c r="B6" s="1070" t="s">
        <v>280</v>
      </c>
      <c r="C6" s="382" t="s">
        <v>281</v>
      </c>
      <c r="D6" s="383" t="s">
        <v>282</v>
      </c>
      <c r="E6" s="383"/>
      <c r="F6" s="1200"/>
      <c r="G6" s="383" t="s">
        <v>48</v>
      </c>
      <c r="H6" s="383"/>
      <c r="I6" s="1070"/>
      <c r="J6" s="383" t="s">
        <v>49</v>
      </c>
      <c r="K6" s="383"/>
      <c r="L6" s="1070"/>
      <c r="M6" s="31" t="s">
        <v>279</v>
      </c>
      <c r="N6" s="74" t="s">
        <v>207</v>
      </c>
      <c r="O6" s="1140"/>
      <c r="P6" s="1274" t="s">
        <v>283</v>
      </c>
      <c r="Q6" s="1070" t="s">
        <v>284</v>
      </c>
      <c r="R6" s="1205" t="s">
        <v>252</v>
      </c>
      <c r="S6" s="1274" t="s">
        <v>209</v>
      </c>
    </row>
    <row r="7" spans="1:116" s="384" customFormat="1" ht="20.100000000000001" customHeight="1">
      <c r="A7" s="385" t="s">
        <v>285</v>
      </c>
      <c r="B7" s="17"/>
      <c r="C7" s="387"/>
      <c r="D7" s="18" t="s">
        <v>3</v>
      </c>
      <c r="E7" s="18"/>
      <c r="F7" s="833"/>
      <c r="G7" s="18" t="s">
        <v>56</v>
      </c>
      <c r="H7" s="18"/>
      <c r="I7" s="19"/>
      <c r="J7" s="18" t="s">
        <v>23</v>
      </c>
      <c r="K7" s="18"/>
      <c r="L7" s="19"/>
      <c r="M7" s="385" t="s">
        <v>285</v>
      </c>
      <c r="N7" s="133" t="s">
        <v>57</v>
      </c>
      <c r="O7" s="84"/>
      <c r="P7" s="1351"/>
      <c r="Q7" s="21" t="s">
        <v>255</v>
      </c>
      <c r="R7" s="21" t="s">
        <v>255</v>
      </c>
      <c r="S7" s="1352"/>
    </row>
    <row r="8" spans="1:116" s="384" customFormat="1" ht="20.100000000000001" customHeight="1">
      <c r="A8" s="35" t="s">
        <v>5</v>
      </c>
      <c r="B8" s="17"/>
      <c r="C8" s="387"/>
      <c r="D8" s="17" t="s">
        <v>4</v>
      </c>
      <c r="E8" s="17" t="s">
        <v>7</v>
      </c>
      <c r="F8" s="17" t="s">
        <v>8</v>
      </c>
      <c r="G8" s="21" t="s">
        <v>4</v>
      </c>
      <c r="H8" s="17" t="s">
        <v>648</v>
      </c>
      <c r="I8" s="17" t="s">
        <v>8</v>
      </c>
      <c r="J8" s="470" t="s">
        <v>4</v>
      </c>
      <c r="K8" s="17" t="s">
        <v>648</v>
      </c>
      <c r="L8" s="21" t="s">
        <v>8</v>
      </c>
      <c r="M8" s="35" t="s">
        <v>5</v>
      </c>
      <c r="N8" s="84"/>
      <c r="O8" s="1319" t="s">
        <v>286</v>
      </c>
      <c r="P8" s="1352"/>
      <c r="Q8" s="21" t="s">
        <v>67</v>
      </c>
      <c r="R8" s="388" t="s">
        <v>257</v>
      </c>
      <c r="S8" s="1352"/>
    </row>
    <row r="9" spans="1:116" s="384" customFormat="1" ht="27.95" customHeight="1">
      <c r="A9" s="42" t="s">
        <v>9</v>
      </c>
      <c r="B9" s="19" t="s">
        <v>287</v>
      </c>
      <c r="C9" s="24" t="s">
        <v>288</v>
      </c>
      <c r="D9" s="19" t="s">
        <v>10</v>
      </c>
      <c r="E9" s="19" t="s">
        <v>11</v>
      </c>
      <c r="F9" s="19" t="s">
        <v>12</v>
      </c>
      <c r="G9" s="1157" t="s">
        <v>10</v>
      </c>
      <c r="H9" s="19" t="s">
        <v>11</v>
      </c>
      <c r="I9" s="19" t="s">
        <v>12</v>
      </c>
      <c r="J9" s="23" t="s">
        <v>10</v>
      </c>
      <c r="K9" s="19" t="s">
        <v>11</v>
      </c>
      <c r="L9" s="1157" t="s">
        <v>12</v>
      </c>
      <c r="M9" s="42" t="s">
        <v>9</v>
      </c>
      <c r="N9" s="89"/>
      <c r="O9" s="1320"/>
      <c r="P9" s="1353"/>
      <c r="Q9" s="389" t="s">
        <v>259</v>
      </c>
      <c r="R9" s="389" t="s">
        <v>260</v>
      </c>
      <c r="S9" s="1353"/>
    </row>
    <row r="10" spans="1:116" s="393" customFormat="1" ht="52.5" customHeight="1">
      <c r="A10" s="298">
        <v>2013</v>
      </c>
      <c r="B10" s="390">
        <v>1</v>
      </c>
      <c r="C10" s="390">
        <v>18</v>
      </c>
      <c r="D10" s="390">
        <v>135</v>
      </c>
      <c r="E10" s="390">
        <v>83</v>
      </c>
      <c r="F10" s="390">
        <v>52</v>
      </c>
      <c r="G10" s="390">
        <v>35</v>
      </c>
      <c r="H10" s="390">
        <f>G10-I10</f>
        <v>15</v>
      </c>
      <c r="I10" s="390">
        <v>20</v>
      </c>
      <c r="J10" s="390">
        <v>16</v>
      </c>
      <c r="K10" s="390">
        <f>J10-L10</f>
        <v>8</v>
      </c>
      <c r="L10" s="391">
        <v>8</v>
      </c>
      <c r="M10" s="298">
        <v>2013</v>
      </c>
      <c r="N10" s="390">
        <v>39</v>
      </c>
      <c r="O10" s="390">
        <v>3</v>
      </c>
      <c r="P10" s="390">
        <v>36</v>
      </c>
      <c r="Q10" s="390">
        <v>22898</v>
      </c>
      <c r="R10" s="390">
        <v>5963</v>
      </c>
      <c r="S10" s="391">
        <v>16</v>
      </c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</row>
    <row r="11" spans="1:116" s="393" customFormat="1" ht="52.5" customHeight="1">
      <c r="A11" s="303">
        <v>2014</v>
      </c>
      <c r="B11" s="394">
        <v>1</v>
      </c>
      <c r="C11" s="390">
        <v>18</v>
      </c>
      <c r="D11" s="390">
        <v>126</v>
      </c>
      <c r="E11" s="390">
        <v>73</v>
      </c>
      <c r="F11" s="390">
        <v>53</v>
      </c>
      <c r="G11" s="390">
        <v>35</v>
      </c>
      <c r="H11" s="390">
        <f t="shared" ref="H11:H20" si="0">G11-I11</f>
        <v>15</v>
      </c>
      <c r="I11" s="390">
        <v>20</v>
      </c>
      <c r="J11" s="390">
        <v>10</v>
      </c>
      <c r="K11" s="390">
        <f t="shared" ref="K11:K20" si="1">J11-L11</f>
        <v>8</v>
      </c>
      <c r="L11" s="391">
        <v>2</v>
      </c>
      <c r="M11" s="303">
        <v>2014</v>
      </c>
      <c r="N11" s="394">
        <v>42</v>
      </c>
      <c r="O11" s="390">
        <v>3</v>
      </c>
      <c r="P11" s="390">
        <v>31</v>
      </c>
      <c r="Q11" s="390">
        <v>22898</v>
      </c>
      <c r="R11" s="390">
        <v>5963</v>
      </c>
      <c r="S11" s="391">
        <v>16</v>
      </c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392"/>
      <c r="DL11" s="392"/>
    </row>
    <row r="12" spans="1:116" s="393" customFormat="1" ht="52.5" customHeight="1">
      <c r="A12" s="303">
        <v>2015</v>
      </c>
      <c r="B12" s="394">
        <v>1</v>
      </c>
      <c r="C12" s="390">
        <v>18</v>
      </c>
      <c r="D12" s="390">
        <v>128</v>
      </c>
      <c r="E12" s="390">
        <v>79</v>
      </c>
      <c r="F12" s="390">
        <v>49</v>
      </c>
      <c r="G12" s="390">
        <v>35</v>
      </c>
      <c r="H12" s="390">
        <f t="shared" si="0"/>
        <v>14</v>
      </c>
      <c r="I12" s="390">
        <v>21</v>
      </c>
      <c r="J12" s="390">
        <v>10</v>
      </c>
      <c r="K12" s="390">
        <f t="shared" si="1"/>
        <v>8</v>
      </c>
      <c r="L12" s="391">
        <v>2</v>
      </c>
      <c r="M12" s="303">
        <v>2015</v>
      </c>
      <c r="N12" s="394">
        <v>46</v>
      </c>
      <c r="O12" s="390">
        <v>0</v>
      </c>
      <c r="P12" s="390">
        <v>45</v>
      </c>
      <c r="Q12" s="390">
        <v>22898</v>
      </c>
      <c r="R12" s="390">
        <v>5963</v>
      </c>
      <c r="S12" s="391">
        <v>16</v>
      </c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</row>
    <row r="13" spans="1:116" s="399" customFormat="1" ht="52.5" customHeight="1">
      <c r="A13" s="303">
        <v>2016</v>
      </c>
      <c r="B13" s="395">
        <v>1</v>
      </c>
      <c r="C13" s="396">
        <v>18</v>
      </c>
      <c r="D13" s="396">
        <v>121</v>
      </c>
      <c r="E13" s="396">
        <v>76</v>
      </c>
      <c r="F13" s="396">
        <v>45</v>
      </c>
      <c r="G13" s="396">
        <v>35</v>
      </c>
      <c r="H13" s="390">
        <f t="shared" si="0"/>
        <v>15</v>
      </c>
      <c r="I13" s="396">
        <v>20</v>
      </c>
      <c r="J13" s="396">
        <v>10</v>
      </c>
      <c r="K13" s="390">
        <f t="shared" si="1"/>
        <v>8</v>
      </c>
      <c r="L13" s="397">
        <v>2</v>
      </c>
      <c r="M13" s="303">
        <v>2016</v>
      </c>
      <c r="N13" s="395">
        <v>38</v>
      </c>
      <c r="O13" s="396">
        <v>0</v>
      </c>
      <c r="P13" s="396">
        <v>34</v>
      </c>
      <c r="Q13" s="396">
        <v>22898</v>
      </c>
      <c r="R13" s="396">
        <v>5963</v>
      </c>
      <c r="S13" s="397">
        <v>16</v>
      </c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</row>
    <row r="14" spans="1:116" s="399" customFormat="1" ht="52.5" customHeight="1">
      <c r="A14" s="303">
        <v>2017</v>
      </c>
      <c r="B14" s="395">
        <v>1</v>
      </c>
      <c r="C14" s="396">
        <v>18</v>
      </c>
      <c r="D14" s="396">
        <v>130</v>
      </c>
      <c r="E14" s="396">
        <v>83</v>
      </c>
      <c r="F14" s="396">
        <v>47</v>
      </c>
      <c r="G14" s="396">
        <v>35</v>
      </c>
      <c r="H14" s="390">
        <f t="shared" si="0"/>
        <v>15</v>
      </c>
      <c r="I14" s="396">
        <v>20</v>
      </c>
      <c r="J14" s="396">
        <v>10</v>
      </c>
      <c r="K14" s="390">
        <f t="shared" si="1"/>
        <v>8</v>
      </c>
      <c r="L14" s="397">
        <v>2</v>
      </c>
      <c r="M14" s="303">
        <v>2017</v>
      </c>
      <c r="N14" s="395">
        <v>41</v>
      </c>
      <c r="O14" s="396">
        <v>0</v>
      </c>
      <c r="P14" s="396">
        <v>43</v>
      </c>
      <c r="Q14" s="396">
        <v>22898</v>
      </c>
      <c r="R14" s="396">
        <v>5963</v>
      </c>
      <c r="S14" s="397">
        <v>16</v>
      </c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</row>
    <row r="15" spans="1:116" s="404" customFormat="1" ht="52.5" customHeight="1">
      <c r="A15" s="305">
        <v>2018</v>
      </c>
      <c r="B15" s="400">
        <f>B20</f>
        <v>1</v>
      </c>
      <c r="C15" s="401">
        <f t="shared" ref="C15:L15" si="2">C20</f>
        <v>19</v>
      </c>
      <c r="D15" s="401">
        <f t="shared" si="2"/>
        <v>119</v>
      </c>
      <c r="E15" s="401">
        <f t="shared" si="2"/>
        <v>79</v>
      </c>
      <c r="F15" s="401">
        <f t="shared" si="2"/>
        <v>40</v>
      </c>
      <c r="G15" s="401">
        <f t="shared" si="2"/>
        <v>36</v>
      </c>
      <c r="H15" s="834">
        <f t="shared" si="0"/>
        <v>16</v>
      </c>
      <c r="I15" s="401">
        <f t="shared" si="2"/>
        <v>20</v>
      </c>
      <c r="J15" s="401">
        <f t="shared" si="2"/>
        <v>10</v>
      </c>
      <c r="K15" s="834">
        <f t="shared" si="1"/>
        <v>8</v>
      </c>
      <c r="L15" s="402">
        <f t="shared" si="2"/>
        <v>2</v>
      </c>
      <c r="M15" s="305">
        <v>2018</v>
      </c>
      <c r="N15" s="400">
        <f>N20</f>
        <v>50</v>
      </c>
      <c r="O15" s="401">
        <f t="shared" ref="O15:S15" si="3">O20</f>
        <v>0</v>
      </c>
      <c r="P15" s="401">
        <f t="shared" si="3"/>
        <v>27</v>
      </c>
      <c r="Q15" s="401">
        <f t="shared" si="3"/>
        <v>22898</v>
      </c>
      <c r="R15" s="401">
        <f t="shared" si="3"/>
        <v>5963</v>
      </c>
      <c r="S15" s="402">
        <f t="shared" si="3"/>
        <v>16</v>
      </c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3"/>
      <c r="CG15" s="403"/>
      <c r="CH15" s="403"/>
      <c r="CI15" s="403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3"/>
      <c r="CY15" s="403"/>
      <c r="CZ15" s="403"/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3"/>
      <c r="DL15" s="403"/>
    </row>
    <row r="16" spans="1:116" s="408" customFormat="1" ht="52.5" customHeight="1">
      <c r="A16" s="152" t="s">
        <v>289</v>
      </c>
      <c r="B16" s="405"/>
      <c r="C16" s="406"/>
      <c r="D16" s="406"/>
      <c r="E16" s="406"/>
      <c r="F16" s="406"/>
      <c r="G16" s="406"/>
      <c r="H16" s="390">
        <f t="shared" si="0"/>
        <v>0</v>
      </c>
      <c r="I16" s="406"/>
      <c r="J16" s="406"/>
      <c r="K16" s="390">
        <f t="shared" si="1"/>
        <v>0</v>
      </c>
      <c r="L16" s="407"/>
      <c r="M16" s="152" t="s">
        <v>289</v>
      </c>
      <c r="N16" s="405"/>
      <c r="O16" s="406"/>
      <c r="P16" s="406"/>
      <c r="Q16" s="406"/>
      <c r="R16" s="406"/>
      <c r="S16" s="407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  <c r="CU16" s="380"/>
      <c r="CV16" s="380"/>
      <c r="CW16" s="380"/>
      <c r="CX16" s="380"/>
      <c r="CY16" s="380"/>
      <c r="CZ16" s="380"/>
      <c r="DA16" s="380"/>
      <c r="DB16" s="380"/>
      <c r="DC16" s="380"/>
      <c r="DD16" s="380"/>
      <c r="DE16" s="380"/>
      <c r="DF16" s="380"/>
      <c r="DG16" s="380"/>
      <c r="DH16" s="380"/>
      <c r="DI16" s="380"/>
      <c r="DJ16" s="380"/>
      <c r="DK16" s="380"/>
      <c r="DL16" s="380"/>
    </row>
    <row r="17" spans="1:19" s="380" customFormat="1" ht="52.5" customHeight="1">
      <c r="A17" s="152" t="s">
        <v>290</v>
      </c>
      <c r="B17" s="405"/>
      <c r="C17" s="406"/>
      <c r="D17" s="406"/>
      <c r="E17" s="406"/>
      <c r="F17" s="406"/>
      <c r="G17" s="406"/>
      <c r="H17" s="390">
        <f t="shared" si="0"/>
        <v>0</v>
      </c>
      <c r="I17" s="406"/>
      <c r="J17" s="406"/>
      <c r="K17" s="390">
        <f t="shared" si="1"/>
        <v>0</v>
      </c>
      <c r="L17" s="407"/>
      <c r="M17" s="152" t="s">
        <v>290</v>
      </c>
      <c r="N17" s="405"/>
      <c r="O17" s="406"/>
      <c r="P17" s="406"/>
      <c r="Q17" s="406"/>
      <c r="R17" s="406"/>
      <c r="S17" s="407"/>
    </row>
    <row r="18" spans="1:19" s="380" customFormat="1" ht="52.5" customHeight="1">
      <c r="A18" s="152" t="s">
        <v>291</v>
      </c>
      <c r="B18" s="405"/>
      <c r="C18" s="406"/>
      <c r="D18" s="406"/>
      <c r="E18" s="406"/>
      <c r="F18" s="406"/>
      <c r="G18" s="406"/>
      <c r="H18" s="390">
        <f t="shared" si="0"/>
        <v>0</v>
      </c>
      <c r="I18" s="406"/>
      <c r="J18" s="406"/>
      <c r="K18" s="390">
        <f t="shared" si="1"/>
        <v>0</v>
      </c>
      <c r="L18" s="407"/>
      <c r="M18" s="152" t="s">
        <v>291</v>
      </c>
      <c r="N18" s="405"/>
      <c r="O18" s="406"/>
      <c r="P18" s="406"/>
      <c r="Q18" s="406"/>
      <c r="R18" s="406"/>
      <c r="S18" s="407"/>
    </row>
    <row r="19" spans="1:19" s="380" customFormat="1" ht="52.5" customHeight="1">
      <c r="A19" s="152" t="s">
        <v>292</v>
      </c>
      <c r="B19" s="405"/>
      <c r="C19" s="406"/>
      <c r="D19" s="406"/>
      <c r="E19" s="406"/>
      <c r="F19" s="406"/>
      <c r="G19" s="406"/>
      <c r="H19" s="390">
        <f t="shared" si="0"/>
        <v>0</v>
      </c>
      <c r="I19" s="406"/>
      <c r="J19" s="406"/>
      <c r="K19" s="390">
        <f t="shared" si="1"/>
        <v>0</v>
      </c>
      <c r="L19" s="407"/>
      <c r="M19" s="152" t="s">
        <v>292</v>
      </c>
      <c r="N19" s="405"/>
      <c r="O19" s="406"/>
      <c r="P19" s="406"/>
      <c r="Q19" s="406"/>
      <c r="R19" s="406"/>
      <c r="S19" s="407"/>
    </row>
    <row r="20" spans="1:19" s="380" customFormat="1" ht="52.5" customHeight="1">
      <c r="A20" s="1201" t="s">
        <v>293</v>
      </c>
      <c r="B20" s="209">
        <v>1</v>
      </c>
      <c r="C20" s="409">
        <v>19</v>
      </c>
      <c r="D20" s="1202">
        <f>SUM(E20:F20)</f>
        <v>119</v>
      </c>
      <c r="E20" s="409">
        <v>79</v>
      </c>
      <c r="F20" s="409">
        <v>40</v>
      </c>
      <c r="G20" s="1203">
        <v>36</v>
      </c>
      <c r="H20" s="1204">
        <f t="shared" si="0"/>
        <v>16</v>
      </c>
      <c r="I20" s="409">
        <v>20</v>
      </c>
      <c r="J20" s="409">
        <v>10</v>
      </c>
      <c r="K20" s="1204">
        <f t="shared" si="1"/>
        <v>8</v>
      </c>
      <c r="L20" s="410">
        <v>2</v>
      </c>
      <c r="M20" s="1201" t="s">
        <v>294</v>
      </c>
      <c r="N20" s="209">
        <v>50</v>
      </c>
      <c r="O20" s="409">
        <v>0</v>
      </c>
      <c r="P20" s="409">
        <v>27</v>
      </c>
      <c r="Q20" s="409">
        <v>22898</v>
      </c>
      <c r="R20" s="409">
        <v>5963</v>
      </c>
      <c r="S20" s="410">
        <v>16</v>
      </c>
    </row>
    <row r="21" spans="1:19" s="380" customFormat="1" ht="48.4" hidden="1" customHeight="1">
      <c r="A21" s="208" t="s">
        <v>295</v>
      </c>
      <c r="B21" s="209"/>
      <c r="C21" s="409"/>
      <c r="D21" s="409"/>
      <c r="E21" s="409"/>
      <c r="F21" s="409"/>
      <c r="G21" s="409"/>
      <c r="H21" s="409"/>
      <c r="I21" s="409"/>
      <c r="J21" s="409"/>
      <c r="K21" s="409"/>
      <c r="L21" s="410"/>
      <c r="M21" s="208" t="s">
        <v>295</v>
      </c>
      <c r="N21" s="209"/>
      <c r="O21" s="409"/>
      <c r="P21" s="409"/>
      <c r="Q21" s="409"/>
      <c r="R21" s="409"/>
      <c r="S21" s="410"/>
    </row>
    <row r="22" spans="1:19" s="412" customFormat="1" ht="15.95" customHeight="1">
      <c r="A22" s="830" t="s">
        <v>296</v>
      </c>
      <c r="B22" s="831"/>
      <c r="C22" s="831"/>
      <c r="D22" s="831"/>
      <c r="E22" s="831"/>
      <c r="F22" s="832"/>
      <c r="G22" s="832"/>
      <c r="H22" s="832"/>
      <c r="I22" s="832"/>
      <c r="J22" s="832"/>
      <c r="K22" s="832"/>
      <c r="L22" s="832"/>
      <c r="M22" s="830" t="s">
        <v>296</v>
      </c>
      <c r="N22" s="831"/>
      <c r="O22" s="411"/>
      <c r="P22" s="411"/>
      <c r="Q22" s="411"/>
      <c r="R22" s="411"/>
      <c r="S22" s="411"/>
    </row>
    <row r="23" spans="1:19" ht="17.25" customHeight="1">
      <c r="A23" s="413"/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3"/>
      <c r="N23" s="414"/>
      <c r="O23" s="414"/>
      <c r="P23" s="414"/>
      <c r="Q23" s="414"/>
      <c r="R23" s="414"/>
      <c r="S23" s="414"/>
    </row>
  </sheetData>
  <mergeCells count="10">
    <mergeCell ref="I5:L5"/>
    <mergeCell ref="P6:P9"/>
    <mergeCell ref="S6:S9"/>
    <mergeCell ref="O8:O9"/>
    <mergeCell ref="A2:L2"/>
    <mergeCell ref="M2:S2"/>
    <mergeCell ref="A3:L3"/>
    <mergeCell ref="M3:S3"/>
    <mergeCell ref="A4:L4"/>
    <mergeCell ref="M4:S4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D20" formulaRange="1"/>
    <ignoredError sqref="H15 K1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topLeftCell="A4" zoomScale="85" zoomScaleSheetLayoutView="85" workbookViewId="0">
      <selection activeCell="G17" sqref="G17:K17"/>
    </sheetView>
  </sheetViews>
  <sheetFormatPr defaultColWidth="9" defaultRowHeight="13.5"/>
  <cols>
    <col min="1" max="1" width="6.625" style="215" customWidth="1"/>
    <col min="2" max="2" width="7.125" style="215" customWidth="1"/>
    <col min="3" max="3" width="10" style="237" customWidth="1"/>
    <col min="4" max="4" width="8.625" style="237" customWidth="1"/>
    <col min="5" max="5" width="9" style="237"/>
    <col min="6" max="6" width="6.625" style="237" customWidth="1"/>
    <col min="7" max="7" width="7.625" style="237" customWidth="1"/>
    <col min="8" max="8" width="7.75" style="237" customWidth="1"/>
    <col min="9" max="9" width="8" style="237" customWidth="1"/>
    <col min="10" max="10" width="6.25" style="237" customWidth="1"/>
    <col min="11" max="11" width="8.125" style="444" customWidth="1"/>
    <col min="12" max="16384" width="9" style="237"/>
  </cols>
  <sheetData>
    <row r="1" spans="1:23" ht="5.0999999999999996" customHeight="1">
      <c r="A1" s="160"/>
      <c r="B1" s="160"/>
      <c r="C1" s="236"/>
      <c r="D1" s="236"/>
      <c r="E1" s="236"/>
      <c r="F1" s="236"/>
      <c r="G1" s="236"/>
      <c r="H1" s="236"/>
      <c r="I1" s="236"/>
      <c r="J1" s="236"/>
      <c r="K1" s="415"/>
    </row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239" customFormat="1" ht="21" customHeight="1">
      <c r="A3" s="1232" t="s">
        <v>297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</row>
    <row r="4" spans="1:23" s="239" customFormat="1" ht="20.100000000000001" customHeight="1">
      <c r="A4" s="1230" t="s">
        <v>298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</row>
    <row r="5" spans="1:23" s="243" customFormat="1" ht="20.100000000000001" customHeight="1">
      <c r="A5" s="70" t="s">
        <v>299</v>
      </c>
      <c r="B5" s="69"/>
      <c r="C5" s="69"/>
      <c r="D5" s="69"/>
      <c r="E5" s="69"/>
      <c r="F5" s="69"/>
      <c r="G5" s="69"/>
      <c r="H5" s="69"/>
      <c r="I5" s="69"/>
      <c r="J5" s="1228" t="s">
        <v>300</v>
      </c>
      <c r="K5" s="1228"/>
    </row>
    <row r="6" spans="1:23" s="243" customFormat="1" ht="20.100000000000001" customHeight="1">
      <c r="A6" s="31" t="s">
        <v>301</v>
      </c>
      <c r="B6" s="416" t="s">
        <v>302</v>
      </c>
      <c r="C6" s="417"/>
      <c r="D6" s="417"/>
      <c r="E6" s="418"/>
      <c r="F6" s="1338" t="s">
        <v>303</v>
      </c>
      <c r="G6" s="1338"/>
      <c r="H6" s="1338"/>
      <c r="I6" s="1338"/>
      <c r="J6" s="1338"/>
      <c r="K6" s="419" t="s">
        <v>304</v>
      </c>
    </row>
    <row r="7" spans="1:23" s="243" customFormat="1" ht="20.100000000000001" customHeight="1">
      <c r="A7" s="33"/>
      <c r="B7" s="138" t="s">
        <v>305</v>
      </c>
      <c r="C7" s="138"/>
      <c r="D7" s="89"/>
      <c r="E7" s="89"/>
      <c r="F7" s="138" t="s">
        <v>306</v>
      </c>
      <c r="G7" s="138"/>
      <c r="H7" s="138"/>
      <c r="I7" s="138"/>
      <c r="J7" s="138"/>
      <c r="K7" s="420"/>
    </row>
    <row r="8" spans="1:23" s="243" customFormat="1" ht="30" customHeight="1">
      <c r="A8" s="35"/>
      <c r="B8" s="418" t="s">
        <v>4</v>
      </c>
      <c r="C8" s="421" t="s">
        <v>307</v>
      </c>
      <c r="D8" s="422" t="s">
        <v>308</v>
      </c>
      <c r="E8" s="422" t="s">
        <v>309</v>
      </c>
      <c r="F8" s="421" t="s">
        <v>310</v>
      </c>
      <c r="G8" s="421" t="s">
        <v>307</v>
      </c>
      <c r="H8" s="422" t="s">
        <v>308</v>
      </c>
      <c r="I8" s="423" t="s">
        <v>311</v>
      </c>
      <c r="J8" s="424" t="s">
        <v>312</v>
      </c>
      <c r="K8" s="425" t="s">
        <v>313</v>
      </c>
    </row>
    <row r="9" spans="1:23" s="243" customFormat="1" ht="50.25" customHeight="1">
      <c r="A9" s="42" t="s">
        <v>314</v>
      </c>
      <c r="B9" s="138" t="s">
        <v>10</v>
      </c>
      <c r="C9" s="296" t="s">
        <v>315</v>
      </c>
      <c r="D9" s="426" t="s">
        <v>316</v>
      </c>
      <c r="E9" s="427" t="s">
        <v>317</v>
      </c>
      <c r="F9" s="91" t="s">
        <v>10</v>
      </c>
      <c r="G9" s="296" t="s">
        <v>315</v>
      </c>
      <c r="H9" s="426" t="s">
        <v>316</v>
      </c>
      <c r="I9" s="427" t="s">
        <v>317</v>
      </c>
      <c r="J9" s="92" t="s">
        <v>318</v>
      </c>
      <c r="K9" s="428" t="s">
        <v>319</v>
      </c>
    </row>
    <row r="10" spans="1:23" s="243" customFormat="1" ht="88.5" customHeight="1">
      <c r="A10" s="429">
        <v>2013</v>
      </c>
      <c r="B10" s="430">
        <v>2649</v>
      </c>
      <c r="C10" s="430">
        <v>2630</v>
      </c>
      <c r="D10" s="430">
        <v>7</v>
      </c>
      <c r="E10" s="430">
        <v>12</v>
      </c>
      <c r="F10" s="430">
        <v>2644</v>
      </c>
      <c r="G10" s="430">
        <v>2625</v>
      </c>
      <c r="H10" s="430">
        <v>7</v>
      </c>
      <c r="I10" s="430">
        <v>12</v>
      </c>
      <c r="J10" s="430" t="s">
        <v>320</v>
      </c>
      <c r="K10" s="431">
        <v>99.8</v>
      </c>
    </row>
    <row r="11" spans="1:23" s="243" customFormat="1" ht="88.5" customHeight="1">
      <c r="A11" s="429">
        <v>2014</v>
      </c>
      <c r="B11" s="430">
        <v>2770</v>
      </c>
      <c r="C11" s="430">
        <v>2758</v>
      </c>
      <c r="D11" s="430">
        <v>6</v>
      </c>
      <c r="E11" s="430">
        <v>6</v>
      </c>
      <c r="F11" s="430">
        <v>2754</v>
      </c>
      <c r="G11" s="430">
        <v>2742</v>
      </c>
      <c r="H11" s="430">
        <v>6</v>
      </c>
      <c r="I11" s="430">
        <v>6</v>
      </c>
      <c r="J11" s="430" t="s">
        <v>320</v>
      </c>
      <c r="K11" s="431">
        <v>99.4</v>
      </c>
    </row>
    <row r="12" spans="1:23" s="243" customFormat="1" ht="88.5" customHeight="1">
      <c r="A12" s="429">
        <v>2015</v>
      </c>
      <c r="B12" s="430">
        <v>2639</v>
      </c>
      <c r="C12" s="430">
        <v>2626</v>
      </c>
      <c r="D12" s="430">
        <v>7</v>
      </c>
      <c r="E12" s="430">
        <v>6</v>
      </c>
      <c r="F12" s="430">
        <v>2630</v>
      </c>
      <c r="G12" s="430">
        <v>2618</v>
      </c>
      <c r="H12" s="430">
        <v>6</v>
      </c>
      <c r="I12" s="430">
        <v>6</v>
      </c>
      <c r="J12" s="430" t="s">
        <v>320</v>
      </c>
      <c r="K12" s="431">
        <v>99.7</v>
      </c>
    </row>
    <row r="13" spans="1:23" s="433" customFormat="1" ht="88.5" customHeight="1">
      <c r="A13" s="432">
        <v>2016</v>
      </c>
      <c r="B13" s="430">
        <v>2558</v>
      </c>
      <c r="C13" s="430">
        <v>2546</v>
      </c>
      <c r="D13" s="430">
        <v>8</v>
      </c>
      <c r="E13" s="430">
        <v>4</v>
      </c>
      <c r="F13" s="430">
        <v>2542</v>
      </c>
      <c r="G13" s="430">
        <v>2537</v>
      </c>
      <c r="H13" s="430">
        <v>1</v>
      </c>
      <c r="I13" s="430">
        <v>4</v>
      </c>
      <c r="J13" s="430" t="s">
        <v>320</v>
      </c>
      <c r="K13" s="431">
        <v>99.4</v>
      </c>
    </row>
    <row r="14" spans="1:23" s="433" customFormat="1" ht="88.5" customHeight="1">
      <c r="A14" s="432">
        <v>2017</v>
      </c>
      <c r="B14" s="430">
        <v>2786</v>
      </c>
      <c r="C14" s="430">
        <v>2755</v>
      </c>
      <c r="D14" s="430">
        <v>28</v>
      </c>
      <c r="E14" s="430">
        <v>3</v>
      </c>
      <c r="F14" s="430">
        <v>2758</v>
      </c>
      <c r="G14" s="430">
        <v>2754</v>
      </c>
      <c r="H14" s="430">
        <v>1</v>
      </c>
      <c r="I14" s="430">
        <v>3</v>
      </c>
      <c r="J14" s="430" t="s">
        <v>320</v>
      </c>
      <c r="K14" s="431">
        <v>98.9</v>
      </c>
    </row>
    <row r="15" spans="1:23" s="438" customFormat="1" ht="88.5" customHeight="1">
      <c r="A15" s="434">
        <v>2018</v>
      </c>
      <c r="B15" s="435">
        <v>2812</v>
      </c>
      <c r="C15" s="435">
        <v>2784</v>
      </c>
      <c r="D15" s="435">
        <v>27</v>
      </c>
      <c r="E15" s="435">
        <v>1</v>
      </c>
      <c r="F15" s="435">
        <v>2764</v>
      </c>
      <c r="G15" s="435">
        <v>2754</v>
      </c>
      <c r="H15" s="435">
        <v>9</v>
      </c>
      <c r="I15" s="435">
        <v>1</v>
      </c>
      <c r="J15" s="436">
        <v>0</v>
      </c>
      <c r="K15" s="437">
        <v>99.7</v>
      </c>
    </row>
    <row r="16" spans="1:23" s="441" customFormat="1" ht="15.95" customHeight="1">
      <c r="A16" s="1354" t="s">
        <v>321</v>
      </c>
      <c r="B16" s="1355"/>
      <c r="C16" s="1355"/>
      <c r="D16" s="439"/>
      <c r="E16" s="439"/>
      <c r="F16" s="439"/>
      <c r="G16" s="439"/>
      <c r="H16" s="439"/>
      <c r="I16" s="439"/>
      <c r="J16" s="439"/>
      <c r="K16" s="440"/>
    </row>
    <row r="17" spans="1:11" s="268" customFormat="1" ht="15.95" customHeight="1">
      <c r="A17" s="156" t="s">
        <v>38</v>
      </c>
      <c r="B17" s="442"/>
      <c r="C17" s="443"/>
      <c r="D17" s="443"/>
      <c r="E17" s="443"/>
      <c r="F17" s="443"/>
      <c r="G17" s="1321"/>
      <c r="H17" s="1321"/>
      <c r="I17" s="1321"/>
      <c r="J17" s="1321"/>
      <c r="K17" s="1321"/>
    </row>
  </sheetData>
  <mergeCells count="7">
    <mergeCell ref="G17:K17"/>
    <mergeCell ref="A2:K2"/>
    <mergeCell ref="A3:K3"/>
    <mergeCell ref="A4:K4"/>
    <mergeCell ref="J5:K5"/>
    <mergeCell ref="F6:J6"/>
    <mergeCell ref="A16:C16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topLeftCell="A10" zoomScaleSheetLayoutView="100" workbookViewId="0">
      <selection activeCell="O29" sqref="O29"/>
    </sheetView>
  </sheetViews>
  <sheetFormatPr defaultColWidth="9" defaultRowHeight="13.5"/>
  <cols>
    <col min="1" max="1" width="7.125" style="215" customWidth="1"/>
    <col min="2" max="2" width="7.375" style="215" customWidth="1"/>
    <col min="3" max="3" width="7.625" style="215" customWidth="1"/>
    <col min="4" max="4" width="5.25" style="237" customWidth="1"/>
    <col min="5" max="5" width="4.875" style="237" customWidth="1"/>
    <col min="6" max="6" width="7.375" style="237" customWidth="1"/>
    <col min="7" max="7" width="6.875" style="237" customWidth="1"/>
    <col min="8" max="8" width="5.125" style="237" customWidth="1"/>
    <col min="9" max="9" width="6.375" style="237" customWidth="1"/>
    <col min="10" max="10" width="5.875" style="237" customWidth="1"/>
    <col min="11" max="11" width="6.25" style="237" customWidth="1"/>
    <col min="12" max="12" width="6.625" style="237" customWidth="1"/>
    <col min="13" max="13" width="8.25" style="237" customWidth="1"/>
    <col min="14" max="16384" width="9" style="237"/>
  </cols>
  <sheetData>
    <row r="1" spans="1:23" ht="5.0999999999999996" customHeight="1">
      <c r="A1" s="160"/>
      <c r="B1" s="160"/>
      <c r="C1" s="160"/>
      <c r="D1" s="236"/>
      <c r="E1" s="236"/>
      <c r="F1" s="236"/>
      <c r="G1" s="236"/>
      <c r="H1" s="236"/>
      <c r="I1" s="236"/>
      <c r="J1" s="236"/>
      <c r="K1" s="236"/>
      <c r="L1" s="236"/>
    </row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238" customFormat="1" ht="21" customHeight="1">
      <c r="A3" s="1269" t="s">
        <v>322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</row>
    <row r="4" spans="1:23" s="239" customFormat="1" ht="20.100000000000001" customHeight="1">
      <c r="A4" s="1258" t="s">
        <v>323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</row>
    <row r="5" spans="1:23" s="243" customFormat="1" ht="20.100000000000001" customHeight="1">
      <c r="A5" s="70" t="s">
        <v>324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1361" t="s">
        <v>798</v>
      </c>
      <c r="M5" s="1361"/>
    </row>
    <row r="6" spans="1:23" s="446" customFormat="1" ht="20.100000000000001" customHeight="1">
      <c r="A6" s="445"/>
      <c r="B6" s="1379" t="s">
        <v>325</v>
      </c>
      <c r="C6" s="1380"/>
      <c r="D6" s="1380"/>
      <c r="E6" s="1380"/>
      <c r="F6" s="1380"/>
      <c r="G6" s="1380"/>
      <c r="H6" s="1380"/>
      <c r="I6" s="1380"/>
      <c r="J6" s="1380"/>
      <c r="K6" s="1380"/>
      <c r="L6" s="1380"/>
      <c r="M6" s="1381"/>
    </row>
    <row r="7" spans="1:23" s="448" customFormat="1" ht="20.100000000000001" customHeight="1">
      <c r="A7" s="447"/>
      <c r="B7" s="1379" t="s">
        <v>326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1"/>
    </row>
    <row r="8" spans="1:23" s="448" customFormat="1" ht="27.75" customHeight="1">
      <c r="A8" s="449" t="s">
        <v>327</v>
      </c>
      <c r="B8" s="1015"/>
      <c r="C8" s="1376" t="s">
        <v>328</v>
      </c>
      <c r="D8" s="1377"/>
      <c r="E8" s="1377"/>
      <c r="F8" s="1377"/>
      <c r="G8" s="1377"/>
      <c r="H8" s="1378"/>
      <c r="I8" s="1382" t="s">
        <v>329</v>
      </c>
      <c r="J8" s="1383"/>
      <c r="K8" s="1383"/>
      <c r="L8" s="1383"/>
      <c r="M8" s="1384"/>
    </row>
    <row r="9" spans="1:23" s="448" customFormat="1" ht="20.100000000000001" customHeight="1">
      <c r="A9" s="449"/>
      <c r="B9" s="450"/>
      <c r="C9" s="1365" t="s">
        <v>330</v>
      </c>
      <c r="D9" s="1365" t="s">
        <v>963</v>
      </c>
      <c r="E9" s="1365" t="s">
        <v>331</v>
      </c>
      <c r="F9" s="1365" t="s">
        <v>332</v>
      </c>
      <c r="G9" s="877"/>
      <c r="H9" s="1365" t="s">
        <v>333</v>
      </c>
      <c r="I9" s="1368" t="s">
        <v>334</v>
      </c>
      <c r="J9" s="1368" t="s">
        <v>964</v>
      </c>
      <c r="K9" s="1368" t="s">
        <v>961</v>
      </c>
      <c r="L9" s="1368" t="s">
        <v>335</v>
      </c>
      <c r="M9" s="1314" t="s">
        <v>962</v>
      </c>
    </row>
    <row r="10" spans="1:23" s="448" customFormat="1" ht="30" customHeight="1">
      <c r="A10" s="451"/>
      <c r="B10" s="128" t="s">
        <v>4</v>
      </c>
      <c r="C10" s="1385"/>
      <c r="D10" s="1368"/>
      <c r="E10" s="1368"/>
      <c r="F10" s="1368"/>
      <c r="G10" s="875" t="s">
        <v>336</v>
      </c>
      <c r="H10" s="1368"/>
      <c r="I10" s="1368"/>
      <c r="J10" s="1368"/>
      <c r="K10" s="1368"/>
      <c r="L10" s="1368"/>
      <c r="M10" s="1356"/>
    </row>
    <row r="11" spans="1:23" s="453" customFormat="1" ht="49.5" customHeight="1">
      <c r="A11" s="452" t="s">
        <v>337</v>
      </c>
      <c r="B11" s="89" t="s">
        <v>10</v>
      </c>
      <c r="C11" s="1386"/>
      <c r="D11" s="1369"/>
      <c r="E11" s="1369"/>
      <c r="F11" s="1369"/>
      <c r="G11" s="876" t="s">
        <v>797</v>
      </c>
      <c r="H11" s="1369"/>
      <c r="I11" s="1369"/>
      <c r="J11" s="1369"/>
      <c r="K11" s="1369"/>
      <c r="L11" s="1369"/>
      <c r="M11" s="1357"/>
    </row>
    <row r="12" spans="1:23" s="454" customFormat="1" ht="31.5" customHeight="1">
      <c r="A12" s="835">
        <v>2013</v>
      </c>
      <c r="B12" s="1159">
        <v>568</v>
      </c>
      <c r="C12" s="1159">
        <v>275</v>
      </c>
      <c r="D12" s="1159">
        <v>87</v>
      </c>
      <c r="E12" s="1159">
        <v>155</v>
      </c>
      <c r="F12" s="1159" t="s">
        <v>799</v>
      </c>
      <c r="G12" s="1159" t="s">
        <v>799</v>
      </c>
      <c r="H12" s="1159">
        <v>23</v>
      </c>
      <c r="I12" s="1159">
        <v>23</v>
      </c>
      <c r="J12" s="1159" t="s">
        <v>799</v>
      </c>
      <c r="K12" s="1159">
        <v>1</v>
      </c>
      <c r="L12" s="1160">
        <v>4</v>
      </c>
      <c r="M12" s="1161">
        <v>0</v>
      </c>
    </row>
    <row r="13" spans="1:23" s="454" customFormat="1" ht="31.5" customHeight="1">
      <c r="A13" s="835">
        <v>2014</v>
      </c>
      <c r="B13" s="1159">
        <f t="shared" ref="B13:B14" si="0">SUM(C13:M13)</f>
        <v>508</v>
      </c>
      <c r="C13" s="1159">
        <v>228</v>
      </c>
      <c r="D13" s="1159">
        <v>85</v>
      </c>
      <c r="E13" s="1159">
        <v>148</v>
      </c>
      <c r="F13" s="1159" t="s">
        <v>37</v>
      </c>
      <c r="G13" s="1159" t="s">
        <v>37</v>
      </c>
      <c r="H13" s="1159">
        <v>19</v>
      </c>
      <c r="I13" s="1159">
        <v>23</v>
      </c>
      <c r="J13" s="1159" t="s">
        <v>37</v>
      </c>
      <c r="K13" s="1159">
        <v>1</v>
      </c>
      <c r="L13" s="1159">
        <v>4</v>
      </c>
      <c r="M13" s="1161">
        <v>0</v>
      </c>
    </row>
    <row r="14" spans="1:23" s="454" customFormat="1" ht="31.5" customHeight="1">
      <c r="A14" s="835">
        <v>2015</v>
      </c>
      <c r="B14" s="1159">
        <f t="shared" si="0"/>
        <v>549</v>
      </c>
      <c r="C14" s="1159">
        <v>224</v>
      </c>
      <c r="D14" s="1159">
        <v>81</v>
      </c>
      <c r="E14" s="1159">
        <v>133</v>
      </c>
      <c r="F14" s="1159" t="s">
        <v>799</v>
      </c>
      <c r="G14" s="1159">
        <v>38</v>
      </c>
      <c r="H14" s="1159">
        <v>39</v>
      </c>
      <c r="I14" s="1159">
        <v>24</v>
      </c>
      <c r="J14" s="1159" t="s">
        <v>799</v>
      </c>
      <c r="K14" s="1159">
        <v>1</v>
      </c>
      <c r="L14" s="1159">
        <v>4</v>
      </c>
      <c r="M14" s="1169">
        <v>5</v>
      </c>
    </row>
    <row r="15" spans="1:23" s="455" customFormat="1" ht="31.5" customHeight="1">
      <c r="A15" s="835">
        <v>2016</v>
      </c>
      <c r="B15" s="1159">
        <f>SUM(C15:M15)</f>
        <v>514</v>
      </c>
      <c r="C15" s="1159">
        <v>223</v>
      </c>
      <c r="D15" s="1159">
        <v>75</v>
      </c>
      <c r="E15" s="1159">
        <v>133</v>
      </c>
      <c r="F15" s="1159" t="s">
        <v>799</v>
      </c>
      <c r="G15" s="1159">
        <v>34</v>
      </c>
      <c r="H15" s="1159">
        <v>15</v>
      </c>
      <c r="I15" s="1159">
        <v>27</v>
      </c>
      <c r="J15" s="1159">
        <v>1</v>
      </c>
      <c r="K15" s="1159">
        <v>1</v>
      </c>
      <c r="L15" s="1159">
        <v>5</v>
      </c>
      <c r="M15" s="1161">
        <v>0</v>
      </c>
    </row>
    <row r="16" spans="1:23" s="455" customFormat="1" ht="31.5" customHeight="1">
      <c r="A16" s="835">
        <v>2017</v>
      </c>
      <c r="B16" s="1159">
        <v>508</v>
      </c>
      <c r="C16" s="1159">
        <v>229</v>
      </c>
      <c r="D16" s="1159">
        <v>65</v>
      </c>
      <c r="E16" s="1159">
        <v>134</v>
      </c>
      <c r="F16" s="1159" t="s">
        <v>799</v>
      </c>
      <c r="G16" s="1159">
        <v>31</v>
      </c>
      <c r="H16" s="1159">
        <v>14</v>
      </c>
      <c r="I16" s="1159">
        <v>27</v>
      </c>
      <c r="J16" s="1159">
        <v>1</v>
      </c>
      <c r="K16" s="1159">
        <v>1</v>
      </c>
      <c r="L16" s="1159">
        <v>5</v>
      </c>
      <c r="M16" s="1169">
        <v>1</v>
      </c>
    </row>
    <row r="17" spans="1:13" s="454" customFormat="1" ht="31.5" customHeight="1">
      <c r="A17" s="836">
        <v>2018</v>
      </c>
      <c r="B17" s="1162">
        <f>SUM(C17:L17)</f>
        <v>530</v>
      </c>
      <c r="C17" s="1163">
        <v>229</v>
      </c>
      <c r="D17" s="1163">
        <v>60</v>
      </c>
      <c r="E17" s="1163">
        <v>128</v>
      </c>
      <c r="F17" s="1163" t="s">
        <v>799</v>
      </c>
      <c r="G17" s="1163">
        <v>30</v>
      </c>
      <c r="H17" s="1163">
        <v>41</v>
      </c>
      <c r="I17" s="1163">
        <v>30</v>
      </c>
      <c r="J17" s="1163">
        <v>1</v>
      </c>
      <c r="K17" s="1163">
        <v>4</v>
      </c>
      <c r="L17" s="1163">
        <v>7</v>
      </c>
      <c r="M17" s="1164">
        <v>0</v>
      </c>
    </row>
    <row r="18" spans="1:13" s="446" customFormat="1" ht="20.100000000000001" customHeight="1">
      <c r="A18" s="447"/>
      <c r="B18" s="1358" t="s">
        <v>325</v>
      </c>
      <c r="C18" s="1359"/>
      <c r="D18" s="1359"/>
      <c r="E18" s="1359"/>
      <c r="F18" s="1359"/>
      <c r="G18" s="1359"/>
      <c r="H18" s="1359"/>
      <c r="I18" s="1359"/>
      <c r="J18" s="1359"/>
      <c r="K18" s="1360"/>
      <c r="L18" s="1016" t="s">
        <v>960</v>
      </c>
      <c r="M18" s="1170"/>
    </row>
    <row r="19" spans="1:13" s="446" customFormat="1" ht="14.1" customHeight="1">
      <c r="A19" s="456" t="s">
        <v>327</v>
      </c>
      <c r="B19" s="1371" t="s">
        <v>338</v>
      </c>
      <c r="C19" s="1387"/>
      <c r="D19" s="1370" t="s">
        <v>339</v>
      </c>
      <c r="E19" s="1371"/>
      <c r="F19" s="1372"/>
      <c r="G19" s="1370" t="s">
        <v>796</v>
      </c>
      <c r="H19" s="1371"/>
      <c r="I19" s="1372"/>
      <c r="J19" s="1365" t="s">
        <v>649</v>
      </c>
      <c r="K19" s="1365" t="s">
        <v>650</v>
      </c>
      <c r="L19" s="1365" t="s">
        <v>651</v>
      </c>
      <c r="M19" s="1365" t="s">
        <v>652</v>
      </c>
    </row>
    <row r="20" spans="1:13" s="446" customFormat="1" ht="14.1" customHeight="1">
      <c r="A20" s="447"/>
      <c r="B20" s="1374"/>
      <c r="C20" s="1375"/>
      <c r="D20" s="1373"/>
      <c r="E20" s="1374"/>
      <c r="F20" s="1375"/>
      <c r="G20" s="1373"/>
      <c r="H20" s="1374"/>
      <c r="I20" s="1375"/>
      <c r="J20" s="1368"/>
      <c r="K20" s="1368"/>
      <c r="L20" s="1368"/>
      <c r="M20" s="1366"/>
    </row>
    <row r="21" spans="1:13" s="453" customFormat="1" ht="24.95" customHeight="1">
      <c r="A21" s="457"/>
      <c r="B21" s="458"/>
      <c r="C21" s="1365" t="s">
        <v>340</v>
      </c>
      <c r="D21" s="459"/>
      <c r="E21" s="1375"/>
      <c r="F21" s="1365" t="s">
        <v>340</v>
      </c>
      <c r="G21" s="1013"/>
      <c r="H21" s="1375"/>
      <c r="I21" s="1365" t="s">
        <v>340</v>
      </c>
      <c r="J21" s="1368"/>
      <c r="K21" s="1368"/>
      <c r="L21" s="1368"/>
      <c r="M21" s="1366"/>
    </row>
    <row r="22" spans="1:13" s="448" customFormat="1" ht="24.95" customHeight="1">
      <c r="A22" s="456" t="s">
        <v>337</v>
      </c>
      <c r="B22" s="458"/>
      <c r="C22" s="1368"/>
      <c r="D22" s="459"/>
      <c r="E22" s="1375"/>
      <c r="F22" s="1368"/>
      <c r="G22" s="1013"/>
      <c r="H22" s="1375"/>
      <c r="I22" s="1368"/>
      <c r="J22" s="1368"/>
      <c r="K22" s="1368"/>
      <c r="L22" s="1368"/>
      <c r="M22" s="1366"/>
    </row>
    <row r="23" spans="1:13" s="448" customFormat="1" ht="24.95" customHeight="1">
      <c r="A23" s="460"/>
      <c r="B23" s="461"/>
      <c r="C23" s="1369"/>
      <c r="D23" s="462"/>
      <c r="E23" s="1378"/>
      <c r="F23" s="1369"/>
      <c r="G23" s="1014"/>
      <c r="H23" s="1378"/>
      <c r="I23" s="1369"/>
      <c r="J23" s="1369"/>
      <c r="K23" s="1369"/>
      <c r="L23" s="1369"/>
      <c r="M23" s="1367"/>
    </row>
    <row r="24" spans="1:13" s="463" customFormat="1" ht="31.5" customHeight="1">
      <c r="A24" s="835">
        <v>2013</v>
      </c>
      <c r="B24" s="1165">
        <v>27438</v>
      </c>
      <c r="C24" s="1165">
        <v>13086</v>
      </c>
      <c r="D24" s="1363">
        <v>29358</v>
      </c>
      <c r="E24" s="1363"/>
      <c r="F24" s="1165">
        <v>15032</v>
      </c>
      <c r="G24" s="1363">
        <v>1202</v>
      </c>
      <c r="H24" s="1363"/>
      <c r="I24" s="1165">
        <v>624</v>
      </c>
      <c r="J24" s="1165">
        <v>1973</v>
      </c>
      <c r="K24" s="1165">
        <v>145</v>
      </c>
      <c r="L24" s="1165">
        <v>29</v>
      </c>
      <c r="M24" s="1166">
        <v>232</v>
      </c>
    </row>
    <row r="25" spans="1:13" s="463" customFormat="1" ht="31.5" customHeight="1">
      <c r="A25" s="835">
        <v>2014</v>
      </c>
      <c r="B25" s="1165">
        <v>26155</v>
      </c>
      <c r="C25" s="1165">
        <v>12590</v>
      </c>
      <c r="D25" s="1364">
        <v>26045</v>
      </c>
      <c r="E25" s="1364"/>
      <c r="F25" s="1165">
        <v>12550</v>
      </c>
      <c r="G25" s="1364">
        <v>1120</v>
      </c>
      <c r="H25" s="1364"/>
      <c r="I25" s="1165">
        <v>615</v>
      </c>
      <c r="J25" s="1165">
        <v>1950</v>
      </c>
      <c r="K25" s="1165">
        <v>142</v>
      </c>
      <c r="L25" s="1165">
        <v>27</v>
      </c>
      <c r="M25" s="1166">
        <v>225</v>
      </c>
    </row>
    <row r="26" spans="1:13" s="463" customFormat="1" ht="31.5" customHeight="1">
      <c r="A26" s="835">
        <v>2015</v>
      </c>
      <c r="B26" s="1165">
        <v>28298</v>
      </c>
      <c r="C26" s="1165">
        <v>14585</v>
      </c>
      <c r="D26" s="1364">
        <v>29872</v>
      </c>
      <c r="E26" s="1364"/>
      <c r="F26" s="1165">
        <v>16503</v>
      </c>
      <c r="G26" s="1364">
        <v>1892</v>
      </c>
      <c r="H26" s="1364"/>
      <c r="I26" s="1165">
        <v>1250</v>
      </c>
      <c r="J26" s="1165">
        <v>3720</v>
      </c>
      <c r="K26" s="1165">
        <v>156</v>
      </c>
      <c r="L26" s="1165">
        <v>25</v>
      </c>
      <c r="M26" s="1166">
        <v>240</v>
      </c>
    </row>
    <row r="27" spans="1:13" s="464" customFormat="1" ht="31.5" customHeight="1">
      <c r="A27" s="835">
        <v>2016</v>
      </c>
      <c r="B27" s="1165">
        <v>27853</v>
      </c>
      <c r="C27" s="1165">
        <v>14277</v>
      </c>
      <c r="D27" s="1364">
        <v>26988</v>
      </c>
      <c r="E27" s="1364"/>
      <c r="F27" s="1165">
        <v>15985</v>
      </c>
      <c r="G27" s="1364">
        <v>1103</v>
      </c>
      <c r="H27" s="1364"/>
      <c r="I27" s="1165">
        <v>743</v>
      </c>
      <c r="J27" s="1165">
        <v>4309</v>
      </c>
      <c r="K27" s="1165">
        <v>178</v>
      </c>
      <c r="L27" s="1165">
        <v>29</v>
      </c>
      <c r="M27" s="1166">
        <v>352</v>
      </c>
    </row>
    <row r="28" spans="1:13" s="464" customFormat="1" ht="31.5" customHeight="1">
      <c r="A28" s="835">
        <v>2017</v>
      </c>
      <c r="B28" s="1165">
        <v>26384</v>
      </c>
      <c r="C28" s="1165">
        <v>13089</v>
      </c>
      <c r="D28" s="1364">
        <v>26884</v>
      </c>
      <c r="E28" s="1364"/>
      <c r="F28" s="1165">
        <v>14194</v>
      </c>
      <c r="G28" s="1364">
        <v>1119</v>
      </c>
      <c r="H28" s="1364"/>
      <c r="I28" s="1165">
        <v>749</v>
      </c>
      <c r="J28" s="1165">
        <v>1640</v>
      </c>
      <c r="K28" s="1165">
        <v>159</v>
      </c>
      <c r="L28" s="1165">
        <v>28</v>
      </c>
      <c r="M28" s="1166">
        <v>357</v>
      </c>
    </row>
    <row r="29" spans="1:13" s="463" customFormat="1" ht="31.5" customHeight="1">
      <c r="A29" s="836">
        <v>2018</v>
      </c>
      <c r="B29" s="1167">
        <v>24592</v>
      </c>
      <c r="C29" s="1167">
        <v>17500</v>
      </c>
      <c r="D29" s="1362">
        <v>24399</v>
      </c>
      <c r="E29" s="1362"/>
      <c r="F29" s="1167">
        <v>16500</v>
      </c>
      <c r="G29" s="1362">
        <v>1038</v>
      </c>
      <c r="H29" s="1362"/>
      <c r="I29" s="1167">
        <v>800</v>
      </c>
      <c r="J29" s="1167">
        <v>996</v>
      </c>
      <c r="K29" s="1167">
        <v>434</v>
      </c>
      <c r="L29" s="1167">
        <v>22</v>
      </c>
      <c r="M29" s="1168">
        <v>287</v>
      </c>
    </row>
    <row r="30" spans="1:13" s="467" customFormat="1" ht="15.95" customHeight="1">
      <c r="A30" s="64" t="s">
        <v>150</v>
      </c>
      <c r="B30" s="465"/>
      <c r="C30" s="465"/>
      <c r="D30" s="466"/>
      <c r="E30" s="466"/>
      <c r="F30" s="466"/>
      <c r="G30" s="466"/>
      <c r="H30" s="466"/>
      <c r="I30" s="466"/>
      <c r="J30" s="466"/>
      <c r="K30" s="466"/>
      <c r="L30" s="466"/>
    </row>
  </sheetData>
  <mergeCells count="43">
    <mergeCell ref="K19:K23"/>
    <mergeCell ref="L19:L23"/>
    <mergeCell ref="C21:C23"/>
    <mergeCell ref="E21:E23"/>
    <mergeCell ref="H21:H23"/>
    <mergeCell ref="B19:C20"/>
    <mergeCell ref="J19:J23"/>
    <mergeCell ref="F21:F23"/>
    <mergeCell ref="D19:F20"/>
    <mergeCell ref="M19:M23"/>
    <mergeCell ref="I21:I23"/>
    <mergeCell ref="G19:I20"/>
    <mergeCell ref="C8:H8"/>
    <mergeCell ref="B6:M6"/>
    <mergeCell ref="B7:M7"/>
    <mergeCell ref="I8:M8"/>
    <mergeCell ref="J9:J11"/>
    <mergeCell ref="K9:K11"/>
    <mergeCell ref="L9:L11"/>
    <mergeCell ref="C9:C11"/>
    <mergeCell ref="D9:D11"/>
    <mergeCell ref="E9:E11"/>
    <mergeCell ref="F9:F11"/>
    <mergeCell ref="H9:H11"/>
    <mergeCell ref="I9:I11"/>
    <mergeCell ref="G29:H29"/>
    <mergeCell ref="D24:E24"/>
    <mergeCell ref="D25:E25"/>
    <mergeCell ref="D26:E26"/>
    <mergeCell ref="D27:E27"/>
    <mergeCell ref="D28:E28"/>
    <mergeCell ref="D29:E29"/>
    <mergeCell ref="G24:H24"/>
    <mergeCell ref="G25:H25"/>
    <mergeCell ref="G26:H26"/>
    <mergeCell ref="G27:H27"/>
    <mergeCell ref="G28:H28"/>
    <mergeCell ref="M9:M11"/>
    <mergeCell ref="B18:K18"/>
    <mergeCell ref="A3:M3"/>
    <mergeCell ref="A4:M4"/>
    <mergeCell ref="A2:M2"/>
    <mergeCell ref="L5:M5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30"/>
  <sheetViews>
    <sheetView view="pageBreakPreview" topLeftCell="A14" zoomScaleSheetLayoutView="100" workbookViewId="0">
      <selection activeCell="L36" sqref="L36"/>
    </sheetView>
  </sheetViews>
  <sheetFormatPr defaultColWidth="9" defaultRowHeight="14.25"/>
  <cols>
    <col min="1" max="1" width="8.875" style="373" customWidth="1"/>
    <col min="2" max="2" width="6.125" style="373" customWidth="1"/>
    <col min="3" max="3" width="6.625" style="373" customWidth="1"/>
    <col min="4" max="4" width="8.125" style="491" customWidth="1"/>
    <col min="5" max="5" width="7.625" style="491" customWidth="1"/>
    <col min="6" max="6" width="7.375" style="491" customWidth="1"/>
    <col min="7" max="8" width="9.125" style="491" customWidth="1"/>
    <col min="9" max="9" width="8.625" style="491" customWidth="1"/>
    <col min="10" max="10" width="5.125" style="373" customWidth="1"/>
    <col min="11" max="11" width="8.625" style="373" customWidth="1"/>
    <col min="12" max="16384" width="9" style="374"/>
  </cols>
  <sheetData>
    <row r="1" spans="1:49" ht="5.0999999999999996" customHeight="1">
      <c r="A1" s="413"/>
      <c r="B1" s="413"/>
      <c r="C1" s="413"/>
      <c r="D1" s="468"/>
      <c r="E1" s="468"/>
      <c r="F1" s="468"/>
      <c r="G1" s="468"/>
      <c r="H1" s="468"/>
      <c r="I1" s="468"/>
      <c r="J1" s="413"/>
      <c r="K1" s="413"/>
    </row>
    <row r="2" spans="1:49" ht="50.1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</row>
    <row r="3" spans="1:49" s="376" customFormat="1" ht="21" customHeight="1">
      <c r="A3" s="1232" t="s">
        <v>341</v>
      </c>
      <c r="B3" s="1232"/>
      <c r="C3" s="1232"/>
      <c r="D3" s="1232"/>
      <c r="E3" s="1233"/>
      <c r="F3" s="1233"/>
      <c r="G3" s="1233"/>
      <c r="H3" s="1233"/>
      <c r="I3" s="1233"/>
      <c r="J3" s="1233"/>
      <c r="K3" s="1233"/>
    </row>
    <row r="4" spans="1:49" s="376" customFormat="1" ht="20.100000000000001" customHeight="1">
      <c r="A4" s="1258" t="s">
        <v>342</v>
      </c>
      <c r="B4" s="1258"/>
      <c r="C4" s="1258"/>
      <c r="D4" s="1258"/>
      <c r="E4" s="1233"/>
      <c r="F4" s="1233"/>
      <c r="G4" s="1233"/>
      <c r="H4" s="1233"/>
      <c r="I4" s="1233"/>
      <c r="J4" s="1233"/>
      <c r="K4" s="1233"/>
    </row>
    <row r="5" spans="1:49" s="380" customFormat="1" ht="20.100000000000001" customHeight="1">
      <c r="A5" s="377" t="s">
        <v>343</v>
      </c>
      <c r="B5" s="377"/>
      <c r="C5" s="469"/>
      <c r="D5" s="378"/>
      <c r="E5" s="1228" t="s">
        <v>344</v>
      </c>
      <c r="F5" s="1228"/>
      <c r="G5" s="1228"/>
      <c r="H5" s="1228"/>
      <c r="I5" s="1228"/>
      <c r="J5" s="1228"/>
      <c r="K5" s="1228"/>
    </row>
    <row r="6" spans="1:49" s="384" customFormat="1" ht="20.100000000000001" customHeight="1">
      <c r="A6" s="123" t="s">
        <v>20</v>
      </c>
      <c r="B6" s="471" t="s">
        <v>345</v>
      </c>
      <c r="C6" s="381" t="s">
        <v>346</v>
      </c>
      <c r="D6" s="1338" t="s">
        <v>347</v>
      </c>
      <c r="E6" s="1338"/>
      <c r="F6" s="1388"/>
      <c r="G6" s="470" t="s">
        <v>348</v>
      </c>
      <c r="H6" s="470" t="s">
        <v>348</v>
      </c>
      <c r="I6" s="381" t="s">
        <v>348</v>
      </c>
      <c r="J6" s="472" t="s">
        <v>349</v>
      </c>
      <c r="K6" s="381" t="s">
        <v>350</v>
      </c>
    </row>
    <row r="7" spans="1:49" s="384" customFormat="1" ht="20.100000000000001" customHeight="1">
      <c r="A7" s="33"/>
      <c r="B7" s="21"/>
      <c r="C7" s="473"/>
      <c r="D7" s="1324"/>
      <c r="E7" s="1324"/>
      <c r="F7" s="1246"/>
      <c r="G7" s="16" t="s">
        <v>351</v>
      </c>
      <c r="H7" s="16" t="s">
        <v>352</v>
      </c>
      <c r="I7" s="21" t="s">
        <v>353</v>
      </c>
      <c r="J7" s="449"/>
      <c r="K7" s="17"/>
    </row>
    <row r="8" spans="1:49" s="384" customFormat="1" ht="36" customHeight="1">
      <c r="A8" s="35"/>
      <c r="B8" s="477" t="s">
        <v>354</v>
      </c>
      <c r="C8" s="475"/>
      <c r="D8" s="476" t="s">
        <v>355</v>
      </c>
      <c r="E8" s="477" t="s">
        <v>356</v>
      </c>
      <c r="F8" s="478" t="s">
        <v>357</v>
      </c>
      <c r="G8" s="474" t="s">
        <v>358</v>
      </c>
      <c r="H8" s="474" t="s">
        <v>358</v>
      </c>
      <c r="I8" s="477" t="s">
        <v>358</v>
      </c>
      <c r="J8" s="479"/>
      <c r="K8" s="477"/>
    </row>
    <row r="9" spans="1:49" s="384" customFormat="1" ht="20.100000000000001" customHeight="1">
      <c r="A9" s="127" t="s">
        <v>359</v>
      </c>
      <c r="B9" s="477" t="s">
        <v>360</v>
      </c>
      <c r="C9" s="476" t="s">
        <v>361</v>
      </c>
      <c r="D9" s="477" t="s">
        <v>362</v>
      </c>
      <c r="E9" s="477" t="s">
        <v>363</v>
      </c>
      <c r="F9" s="477" t="s">
        <v>658</v>
      </c>
      <c r="G9" s="474" t="s">
        <v>364</v>
      </c>
      <c r="H9" s="474" t="s">
        <v>365</v>
      </c>
      <c r="I9" s="477" t="s">
        <v>366</v>
      </c>
      <c r="J9" s="479" t="s">
        <v>367</v>
      </c>
      <c r="K9" s="477" t="s">
        <v>368</v>
      </c>
    </row>
    <row r="10" spans="1:49" s="482" customFormat="1" ht="57" customHeight="1">
      <c r="A10" s="837">
        <v>2012</v>
      </c>
      <c r="B10" s="1171">
        <v>2</v>
      </c>
      <c r="C10" s="1171">
        <v>2680</v>
      </c>
      <c r="D10" s="1171">
        <v>585425</v>
      </c>
      <c r="E10" s="1171">
        <v>48176</v>
      </c>
      <c r="F10" s="1171">
        <v>187</v>
      </c>
      <c r="G10" s="1171">
        <v>1530455</v>
      </c>
      <c r="H10" s="1171">
        <v>978950</v>
      </c>
      <c r="I10" s="1171">
        <v>314290</v>
      </c>
      <c r="J10" s="1171">
        <v>56</v>
      </c>
      <c r="K10" s="1172">
        <v>2132654</v>
      </c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</row>
    <row r="11" spans="1:49" s="482" customFormat="1" ht="57" customHeight="1">
      <c r="A11" s="838">
        <v>2013</v>
      </c>
      <c r="B11" s="1173">
        <v>3</v>
      </c>
      <c r="C11" s="1173">
        <v>2896</v>
      </c>
      <c r="D11" s="1173">
        <v>636865</v>
      </c>
      <c r="E11" s="1173">
        <v>17471</v>
      </c>
      <c r="F11" s="1173">
        <v>1357</v>
      </c>
      <c r="G11" s="1173">
        <v>2091929</v>
      </c>
      <c r="H11" s="1173">
        <v>2063884</v>
      </c>
      <c r="I11" s="1173">
        <v>469371</v>
      </c>
      <c r="J11" s="1173">
        <v>73</v>
      </c>
      <c r="K11" s="1174">
        <v>3823347</v>
      </c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</row>
    <row r="12" spans="1:49" s="481" customFormat="1" ht="57" customHeight="1">
      <c r="A12" s="838">
        <v>2014</v>
      </c>
      <c r="B12" s="1175">
        <v>3</v>
      </c>
      <c r="C12" s="1175">
        <v>2806</v>
      </c>
      <c r="D12" s="1175">
        <v>662191</v>
      </c>
      <c r="E12" s="1175">
        <v>51847</v>
      </c>
      <c r="F12" s="1175">
        <v>205</v>
      </c>
      <c r="G12" s="1175">
        <v>2480045</v>
      </c>
      <c r="H12" s="1175">
        <f>H15+H16+H17</f>
        <v>3332428</v>
      </c>
      <c r="I12" s="1175">
        <v>492380</v>
      </c>
      <c r="J12" s="1175">
        <v>69</v>
      </c>
      <c r="K12" s="1176">
        <v>4381505</v>
      </c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</row>
    <row r="13" spans="1:49" s="481" customFormat="1" ht="57" customHeight="1">
      <c r="A13" s="838">
        <v>2015</v>
      </c>
      <c r="B13" s="1175">
        <v>3</v>
      </c>
      <c r="C13" s="1175">
        <v>2806</v>
      </c>
      <c r="D13" s="1175">
        <v>677292</v>
      </c>
      <c r="E13" s="1175">
        <v>55025</v>
      </c>
      <c r="F13" s="1175">
        <v>205</v>
      </c>
      <c r="G13" s="1175">
        <v>2181520</v>
      </c>
      <c r="H13" s="1175">
        <v>1800078</v>
      </c>
      <c r="I13" s="1175">
        <v>389221</v>
      </c>
      <c r="J13" s="1175">
        <v>70</v>
      </c>
      <c r="K13" s="1176">
        <v>2740589</v>
      </c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</row>
    <row r="14" spans="1:49" s="481" customFormat="1" ht="57" customHeight="1">
      <c r="A14" s="838">
        <v>2016</v>
      </c>
      <c r="B14" s="1175">
        <v>3</v>
      </c>
      <c r="C14" s="1175">
        <v>2977</v>
      </c>
      <c r="D14" s="1175">
        <v>727712</v>
      </c>
      <c r="E14" s="1175">
        <v>56586</v>
      </c>
      <c r="F14" s="1175">
        <v>214</v>
      </c>
      <c r="G14" s="1175">
        <v>2212881</v>
      </c>
      <c r="H14" s="1175">
        <v>2065444</v>
      </c>
      <c r="I14" s="1175">
        <v>386206</v>
      </c>
      <c r="J14" s="1175">
        <v>70</v>
      </c>
      <c r="K14" s="1176">
        <v>3711792</v>
      </c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</row>
    <row r="15" spans="1:49" s="484" customFormat="1" ht="57" customHeight="1">
      <c r="A15" s="839">
        <v>2017</v>
      </c>
      <c r="B15" s="1177">
        <f>SUM(B16:B19)</f>
        <v>4</v>
      </c>
      <c r="C15" s="1177">
        <f t="shared" ref="C15:K15" si="0">SUM(C16:C19)</f>
        <v>3108</v>
      </c>
      <c r="D15" s="1177">
        <f t="shared" si="0"/>
        <v>684032</v>
      </c>
      <c r="E15" s="1177">
        <f t="shared" si="0"/>
        <v>57180</v>
      </c>
      <c r="F15" s="1177">
        <f t="shared" si="0"/>
        <v>193</v>
      </c>
      <c r="G15" s="1177">
        <f t="shared" si="0"/>
        <v>2111095</v>
      </c>
      <c r="H15" s="1177">
        <f t="shared" si="0"/>
        <v>2121374</v>
      </c>
      <c r="I15" s="1177">
        <f t="shared" si="0"/>
        <v>382023</v>
      </c>
      <c r="J15" s="1177">
        <f t="shared" si="0"/>
        <v>73</v>
      </c>
      <c r="K15" s="1178">
        <f t="shared" si="0"/>
        <v>3621246</v>
      </c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</row>
    <row r="16" spans="1:49" s="482" customFormat="1" ht="57" customHeight="1">
      <c r="A16" s="840" t="s">
        <v>653</v>
      </c>
      <c r="B16" s="1179">
        <v>1</v>
      </c>
      <c r="C16" s="1180">
        <v>961</v>
      </c>
      <c r="D16" s="1180">
        <v>284345</v>
      </c>
      <c r="E16" s="1180">
        <v>5927</v>
      </c>
      <c r="F16" s="1180">
        <v>31</v>
      </c>
      <c r="G16" s="1180">
        <v>393408</v>
      </c>
      <c r="H16" s="1180">
        <v>604618</v>
      </c>
      <c r="I16" s="1180">
        <v>87690</v>
      </c>
      <c r="J16" s="1180">
        <v>17</v>
      </c>
      <c r="K16" s="1181">
        <v>1149651</v>
      </c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  <c r="AU16" s="480"/>
      <c r="AV16" s="480"/>
      <c r="AW16" s="480"/>
    </row>
    <row r="17" spans="1:49" s="482" customFormat="1" ht="57" customHeight="1">
      <c r="A17" s="840" t="s">
        <v>656</v>
      </c>
      <c r="B17" s="1179">
        <v>1</v>
      </c>
      <c r="C17" s="1180">
        <v>416</v>
      </c>
      <c r="D17" s="1180">
        <v>59238</v>
      </c>
      <c r="E17" s="1180">
        <v>1285</v>
      </c>
      <c r="F17" s="1180">
        <v>16</v>
      </c>
      <c r="G17" s="1180">
        <v>393353</v>
      </c>
      <c r="H17" s="1180">
        <v>606436</v>
      </c>
      <c r="I17" s="1180">
        <v>74763</v>
      </c>
      <c r="J17" s="1180">
        <v>11</v>
      </c>
      <c r="K17" s="1181">
        <v>429000</v>
      </c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</row>
    <row r="18" spans="1:49" s="482" customFormat="1" ht="57" customHeight="1">
      <c r="A18" s="840" t="s">
        <v>654</v>
      </c>
      <c r="B18" s="1179">
        <v>1</v>
      </c>
      <c r="C18" s="1180">
        <v>1600</v>
      </c>
      <c r="D18" s="1180">
        <v>321748</v>
      </c>
      <c r="E18" s="1180">
        <v>49369</v>
      </c>
      <c r="F18" s="1180">
        <v>143</v>
      </c>
      <c r="G18" s="1180">
        <v>1184402</v>
      </c>
      <c r="H18" s="1180">
        <v>812860</v>
      </c>
      <c r="I18" s="1180">
        <v>175443</v>
      </c>
      <c r="J18" s="1180">
        <v>38</v>
      </c>
      <c r="K18" s="1181">
        <v>1681281</v>
      </c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</row>
    <row r="19" spans="1:49" s="482" customFormat="1" ht="57" customHeight="1">
      <c r="A19" s="841" t="s">
        <v>655</v>
      </c>
      <c r="B19" s="1182">
        <v>1</v>
      </c>
      <c r="C19" s="1183">
        <v>131</v>
      </c>
      <c r="D19" s="1183">
        <v>18701</v>
      </c>
      <c r="E19" s="1183">
        <v>599</v>
      </c>
      <c r="F19" s="1183">
        <v>3</v>
      </c>
      <c r="G19" s="1183">
        <v>139932</v>
      </c>
      <c r="H19" s="1183">
        <v>97460</v>
      </c>
      <c r="I19" s="1183">
        <v>44127</v>
      </c>
      <c r="J19" s="1183">
        <v>7</v>
      </c>
      <c r="K19" s="1184">
        <v>361314</v>
      </c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</row>
    <row r="20" spans="1:49" s="488" customFormat="1" ht="15.95" customHeight="1">
      <c r="A20" s="485" t="s">
        <v>657</v>
      </c>
      <c r="B20" s="486"/>
      <c r="C20" s="486"/>
      <c r="D20" s="487"/>
      <c r="E20" s="487"/>
      <c r="F20" s="487"/>
      <c r="G20" s="487"/>
      <c r="H20" s="487"/>
      <c r="I20" s="487"/>
      <c r="J20" s="486"/>
      <c r="K20" s="486"/>
    </row>
    <row r="21" spans="1:49" ht="14.25" customHeight="1">
      <c r="A21" s="489"/>
      <c r="B21" s="489"/>
      <c r="C21" s="489"/>
      <c r="D21" s="490"/>
      <c r="E21" s="490"/>
      <c r="F21" s="490"/>
      <c r="G21" s="490"/>
      <c r="H21" s="490"/>
      <c r="I21" s="490"/>
      <c r="J21" s="489"/>
      <c r="K21" s="489"/>
    </row>
    <row r="22" spans="1:49" ht="14.25" customHeight="1">
      <c r="A22" s="489"/>
      <c r="B22" s="489"/>
      <c r="C22" s="489"/>
      <c r="D22" s="490"/>
      <c r="E22" s="490"/>
      <c r="F22" s="490"/>
      <c r="G22" s="490"/>
      <c r="H22" s="490"/>
      <c r="I22" s="490"/>
      <c r="J22" s="489"/>
      <c r="K22" s="489"/>
    </row>
    <row r="23" spans="1:49" ht="14.25" customHeight="1">
      <c r="A23" s="489"/>
      <c r="B23" s="489"/>
      <c r="C23" s="489"/>
      <c r="D23" s="490"/>
      <c r="E23" s="490"/>
      <c r="F23" s="490"/>
      <c r="G23" s="490"/>
      <c r="H23" s="490"/>
      <c r="I23" s="490"/>
      <c r="J23" s="489"/>
      <c r="K23" s="489"/>
    </row>
    <row r="24" spans="1:49" ht="14.25" customHeight="1">
      <c r="A24" s="489"/>
      <c r="B24" s="489"/>
      <c r="C24" s="489"/>
      <c r="D24" s="490"/>
      <c r="E24" s="490"/>
      <c r="F24" s="490"/>
      <c r="G24" s="490"/>
      <c r="H24" s="490"/>
      <c r="I24" s="490"/>
      <c r="J24" s="489"/>
      <c r="K24" s="489"/>
    </row>
    <row r="25" spans="1:49" ht="14.25" customHeight="1">
      <c r="A25" s="489"/>
      <c r="B25" s="489"/>
      <c r="C25" s="489"/>
      <c r="D25" s="490"/>
      <c r="E25" s="490"/>
      <c r="F25" s="490"/>
      <c r="G25" s="490"/>
      <c r="H25" s="490"/>
      <c r="I25" s="490"/>
      <c r="J25" s="489"/>
      <c r="K25" s="489"/>
    </row>
    <row r="26" spans="1:49" ht="14.25" customHeight="1">
      <c r="A26" s="489"/>
      <c r="B26" s="489"/>
      <c r="C26" s="489"/>
      <c r="D26" s="490"/>
      <c r="E26" s="490"/>
      <c r="F26" s="490"/>
      <c r="G26" s="490"/>
      <c r="H26" s="490"/>
      <c r="I26" s="490"/>
      <c r="J26" s="489"/>
      <c r="K26" s="489"/>
    </row>
    <row r="27" spans="1:49" ht="14.25" customHeight="1">
      <c r="A27" s="489"/>
      <c r="B27" s="489"/>
      <c r="C27" s="489"/>
      <c r="D27" s="490"/>
      <c r="E27" s="490"/>
      <c r="F27" s="490"/>
      <c r="G27" s="490"/>
      <c r="H27" s="490"/>
      <c r="I27" s="490"/>
      <c r="J27" s="489"/>
      <c r="K27" s="489"/>
    </row>
    <row r="28" spans="1:49" ht="14.25" customHeight="1">
      <c r="A28" s="489"/>
      <c r="B28" s="489"/>
      <c r="C28" s="489"/>
      <c r="D28" s="490"/>
      <c r="E28" s="490"/>
      <c r="F28" s="490"/>
      <c r="G28" s="490"/>
      <c r="H28" s="490"/>
      <c r="I28" s="490"/>
      <c r="J28" s="489"/>
      <c r="K28" s="489"/>
    </row>
    <row r="29" spans="1:49" ht="14.25" customHeight="1">
      <c r="A29" s="489"/>
      <c r="B29" s="489"/>
      <c r="C29" s="489"/>
      <c r="D29" s="490"/>
      <c r="E29" s="490"/>
      <c r="F29" s="490"/>
      <c r="G29" s="490"/>
      <c r="H29" s="490"/>
      <c r="I29" s="490"/>
      <c r="J29" s="489"/>
      <c r="K29" s="489"/>
    </row>
    <row r="30" spans="1:49" ht="14.25" customHeight="1">
      <c r="A30" s="489"/>
      <c r="B30" s="489"/>
      <c r="C30" s="489"/>
      <c r="D30" s="490"/>
      <c r="E30" s="490"/>
      <c r="F30" s="490"/>
      <c r="G30" s="490"/>
      <c r="H30" s="490"/>
      <c r="I30" s="490"/>
      <c r="J30" s="489"/>
      <c r="K30" s="489"/>
    </row>
  </sheetData>
  <mergeCells count="5">
    <mergeCell ref="A2:K2"/>
    <mergeCell ref="A3:K3"/>
    <mergeCell ref="A4:K4"/>
    <mergeCell ref="E5:K5"/>
    <mergeCell ref="D6:F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zoomScaleSheetLayoutView="100" workbookViewId="0">
      <selection activeCell="M23" sqref="M23"/>
    </sheetView>
  </sheetViews>
  <sheetFormatPr defaultColWidth="9" defaultRowHeight="14.25"/>
  <cols>
    <col min="1" max="1" width="14.5" style="599" customWidth="1"/>
    <col min="2" max="2" width="9.75" style="599" customWidth="1"/>
    <col min="3" max="3" width="11.375" style="599" customWidth="1"/>
    <col min="4" max="4" width="9.5" style="599" customWidth="1"/>
    <col min="5" max="8" width="10.125" style="599" customWidth="1"/>
    <col min="9" max="16384" width="9" style="599"/>
  </cols>
  <sheetData>
    <row r="1" spans="1:23" ht="5.0999999999999996" customHeight="1"/>
    <row r="2" spans="1:23" ht="50.1" customHeight="1">
      <c r="A2" s="1231"/>
      <c r="B2" s="1231"/>
      <c r="C2" s="1231"/>
      <c r="D2" s="1231"/>
      <c r="E2" s="1231"/>
      <c r="F2" s="1231"/>
      <c r="G2" s="1231"/>
      <c r="H2" s="1231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660" customFormat="1" ht="21" customHeight="1">
      <c r="A3" s="1269" t="s">
        <v>534</v>
      </c>
      <c r="B3" s="1269"/>
      <c r="C3" s="1269"/>
      <c r="D3" s="1269"/>
      <c r="E3" s="1269"/>
      <c r="F3" s="1269"/>
      <c r="G3" s="1269"/>
      <c r="H3" s="1269"/>
    </row>
    <row r="4" spans="1:23" s="600" customFormat="1" ht="20.100000000000001" customHeight="1">
      <c r="A4" s="1258" t="s">
        <v>535</v>
      </c>
      <c r="B4" s="1258"/>
      <c r="C4" s="1258"/>
      <c r="D4" s="1258"/>
      <c r="E4" s="1258"/>
      <c r="F4" s="1258"/>
      <c r="G4" s="1258"/>
      <c r="H4" s="1258"/>
    </row>
    <row r="5" spans="1:23" ht="20.100000000000001" customHeight="1">
      <c r="A5" s="279" t="s">
        <v>536</v>
      </c>
      <c r="B5" s="661"/>
      <c r="C5" s="661"/>
      <c r="D5" s="279"/>
      <c r="E5" s="279"/>
      <c r="F5" s="279"/>
      <c r="G5" s="1228" t="s">
        <v>537</v>
      </c>
      <c r="H5" s="1228"/>
    </row>
    <row r="6" spans="1:23" s="605" customFormat="1" ht="14.25" customHeight="1">
      <c r="A6" s="662" t="s">
        <v>248</v>
      </c>
      <c r="B6" s="1235" t="s">
        <v>538</v>
      </c>
      <c r="C6" s="1236"/>
      <c r="D6" s="663" t="s">
        <v>4</v>
      </c>
      <c r="E6" s="664" t="s">
        <v>539</v>
      </c>
      <c r="F6" s="664" t="s">
        <v>540</v>
      </c>
      <c r="G6" s="664" t="s">
        <v>541</v>
      </c>
      <c r="H6" s="665" t="s">
        <v>542</v>
      </c>
    </row>
    <row r="7" spans="1:23" s="605" customFormat="1" ht="14.25" customHeight="1">
      <c r="A7" s="83" t="s">
        <v>543</v>
      </c>
      <c r="B7" s="1255"/>
      <c r="C7" s="1238"/>
      <c r="D7" s="666"/>
      <c r="E7" s="667"/>
      <c r="F7" s="667"/>
      <c r="G7" s="667"/>
      <c r="H7" s="668"/>
    </row>
    <row r="8" spans="1:23" s="605" customFormat="1" ht="14.25" customHeight="1">
      <c r="A8" s="83" t="s">
        <v>5</v>
      </c>
      <c r="B8" s="1402"/>
      <c r="C8" s="1403"/>
      <c r="D8" s="342"/>
      <c r="E8" s="288"/>
      <c r="F8" s="290"/>
      <c r="G8" s="290"/>
      <c r="H8" s="289"/>
    </row>
    <row r="9" spans="1:23" s="605" customFormat="1" ht="14.25" customHeight="1">
      <c r="A9" s="669" t="s">
        <v>544</v>
      </c>
      <c r="B9" s="1396" t="s">
        <v>545</v>
      </c>
      <c r="C9" s="1397"/>
      <c r="D9" s="670" t="s">
        <v>10</v>
      </c>
      <c r="E9" s="671" t="s">
        <v>546</v>
      </c>
      <c r="F9" s="671" t="s">
        <v>547</v>
      </c>
      <c r="G9" s="671" t="s">
        <v>548</v>
      </c>
      <c r="H9" s="671" t="s">
        <v>549</v>
      </c>
    </row>
    <row r="10" spans="1:23" s="672" customFormat="1" ht="20.100000000000001" customHeight="1">
      <c r="A10" s="842">
        <v>2012</v>
      </c>
      <c r="B10" s="1404">
        <v>414857</v>
      </c>
      <c r="C10" s="1405"/>
      <c r="D10" s="1189">
        <v>48256</v>
      </c>
      <c r="E10" s="1190" t="s">
        <v>275</v>
      </c>
      <c r="F10" s="1190" t="s">
        <v>275</v>
      </c>
      <c r="G10" s="1190" t="s">
        <v>275</v>
      </c>
      <c r="H10" s="1191" t="s">
        <v>275</v>
      </c>
    </row>
    <row r="11" spans="1:23" s="672" customFormat="1" ht="20.100000000000001" customHeight="1">
      <c r="A11" s="842">
        <v>2013</v>
      </c>
      <c r="B11" s="1404">
        <v>644312</v>
      </c>
      <c r="C11" s="1405"/>
      <c r="D11" s="1189">
        <v>48256</v>
      </c>
      <c r="E11" s="1190" t="s">
        <v>275</v>
      </c>
      <c r="F11" s="1190" t="s">
        <v>275</v>
      </c>
      <c r="G11" s="1190" t="s">
        <v>275</v>
      </c>
      <c r="H11" s="1191" t="s">
        <v>275</v>
      </c>
    </row>
    <row r="12" spans="1:23" s="672" customFormat="1" ht="20.100000000000001" customHeight="1">
      <c r="A12" s="842">
        <v>2014</v>
      </c>
      <c r="B12" s="1404">
        <v>493772</v>
      </c>
      <c r="C12" s="1406"/>
      <c r="D12" s="1192">
        <v>48333</v>
      </c>
      <c r="E12" s="1190" t="s">
        <v>275</v>
      </c>
      <c r="F12" s="1190" t="s">
        <v>275</v>
      </c>
      <c r="G12" s="1190" t="s">
        <v>275</v>
      </c>
      <c r="H12" s="1191" t="s">
        <v>275</v>
      </c>
    </row>
    <row r="13" spans="1:23" s="672" customFormat="1" ht="20.100000000000001" customHeight="1">
      <c r="A13" s="842">
        <v>2015</v>
      </c>
      <c r="B13" s="1404">
        <v>318086</v>
      </c>
      <c r="C13" s="1406"/>
      <c r="D13" s="1192">
        <v>48414</v>
      </c>
      <c r="E13" s="1190" t="s">
        <v>275</v>
      </c>
      <c r="F13" s="1190" t="s">
        <v>275</v>
      </c>
      <c r="G13" s="1190" t="s">
        <v>275</v>
      </c>
      <c r="H13" s="1191" t="s">
        <v>275</v>
      </c>
    </row>
    <row r="14" spans="1:23" s="672" customFormat="1" ht="20.100000000000001" customHeight="1">
      <c r="A14" s="842">
        <v>2016</v>
      </c>
      <c r="B14" s="1404">
        <v>362642</v>
      </c>
      <c r="C14" s="1406"/>
      <c r="D14" s="1192">
        <v>48414</v>
      </c>
      <c r="E14" s="1190" t="s">
        <v>37</v>
      </c>
      <c r="F14" s="1190" t="s">
        <v>37</v>
      </c>
      <c r="G14" s="1190" t="s">
        <v>37</v>
      </c>
      <c r="H14" s="1191" t="s">
        <v>37</v>
      </c>
    </row>
    <row r="15" spans="1:23" s="673" customFormat="1" ht="20.100000000000001" customHeight="1">
      <c r="A15" s="843">
        <v>2017</v>
      </c>
      <c r="B15" s="1407">
        <f t="shared" ref="B15" si="0">SUM(B16:B17)</f>
        <v>692650</v>
      </c>
      <c r="C15" s="1408"/>
      <c r="D15" s="1193">
        <f>SUM(D16:D17)</f>
        <v>56830</v>
      </c>
      <c r="E15" s="1190" t="s">
        <v>37</v>
      </c>
      <c r="F15" s="1190" t="s">
        <v>37</v>
      </c>
      <c r="G15" s="1190" t="s">
        <v>37</v>
      </c>
      <c r="H15" s="1191" t="s">
        <v>37</v>
      </c>
    </row>
    <row r="16" spans="1:23" ht="20.100000000000001" customHeight="1">
      <c r="A16" s="674" t="s">
        <v>550</v>
      </c>
      <c r="B16" s="1409">
        <v>684450</v>
      </c>
      <c r="C16" s="1410"/>
      <c r="D16" s="1189">
        <v>48239</v>
      </c>
      <c r="E16" s="1190" t="s">
        <v>37</v>
      </c>
      <c r="F16" s="1190" t="s">
        <v>37</v>
      </c>
      <c r="G16" s="1190" t="s">
        <v>37</v>
      </c>
      <c r="H16" s="1191" t="s">
        <v>37</v>
      </c>
    </row>
    <row r="17" spans="1:8" ht="20.100000000000001" customHeight="1">
      <c r="A17" s="675" t="s">
        <v>551</v>
      </c>
      <c r="B17" s="1411">
        <v>8200</v>
      </c>
      <c r="C17" s="1412"/>
      <c r="D17" s="1189">
        <v>8591</v>
      </c>
      <c r="E17" s="1190" t="s">
        <v>37</v>
      </c>
      <c r="F17" s="1190" t="s">
        <v>37</v>
      </c>
      <c r="G17" s="1190" t="s">
        <v>37</v>
      </c>
      <c r="H17" s="1191" t="s">
        <v>37</v>
      </c>
    </row>
    <row r="18" spans="1:8" s="605" customFormat="1" ht="14.25" customHeight="1">
      <c r="A18" s="662" t="s">
        <v>552</v>
      </c>
      <c r="B18" s="665" t="s">
        <v>553</v>
      </c>
      <c r="C18" s="676" t="s">
        <v>554</v>
      </c>
      <c r="D18" s="677" t="s">
        <v>555</v>
      </c>
      <c r="E18" s="676" t="s">
        <v>556</v>
      </c>
      <c r="F18" s="676" t="s">
        <v>557</v>
      </c>
      <c r="G18" s="677" t="s">
        <v>558</v>
      </c>
      <c r="H18" s="677" t="s">
        <v>559</v>
      </c>
    </row>
    <row r="19" spans="1:8" s="605" customFormat="1" ht="14.25" customHeight="1">
      <c r="A19" s="83" t="s">
        <v>543</v>
      </c>
      <c r="B19" s="678"/>
      <c r="C19" s="668"/>
      <c r="D19" s="679"/>
      <c r="E19" s="668"/>
      <c r="F19" s="668"/>
      <c r="G19" s="679" t="s">
        <v>560</v>
      </c>
      <c r="H19" s="679"/>
    </row>
    <row r="20" spans="1:8" s="605" customFormat="1" ht="14.25" customHeight="1">
      <c r="A20" s="83" t="s">
        <v>5</v>
      </c>
      <c r="B20" s="680" t="s">
        <v>561</v>
      </c>
      <c r="C20" s="681" t="s">
        <v>562</v>
      </c>
      <c r="D20" s="682"/>
      <c r="E20" s="681"/>
      <c r="F20" s="681"/>
      <c r="G20" s="682"/>
      <c r="H20" s="682"/>
    </row>
    <row r="21" spans="1:8" s="605" customFormat="1" ht="14.25" customHeight="1">
      <c r="A21" s="669" t="s">
        <v>544</v>
      </c>
      <c r="B21" s="671" t="s">
        <v>563</v>
      </c>
      <c r="C21" s="670" t="s">
        <v>564</v>
      </c>
      <c r="D21" s="683"/>
      <c r="E21" s="670" t="s">
        <v>565</v>
      </c>
      <c r="F21" s="670" t="s">
        <v>566</v>
      </c>
      <c r="G21" s="683"/>
      <c r="H21" s="684" t="s">
        <v>567</v>
      </c>
    </row>
    <row r="22" spans="1:8" s="672" customFormat="1" ht="20.100000000000001" customHeight="1">
      <c r="A22" s="842">
        <v>2012</v>
      </c>
      <c r="B22" s="1185">
        <v>0</v>
      </c>
      <c r="C22" s="1185">
        <v>0</v>
      </c>
      <c r="D22" s="1185">
        <v>1879</v>
      </c>
      <c r="E22" s="1185">
        <v>3</v>
      </c>
      <c r="F22" s="1185">
        <v>8433</v>
      </c>
      <c r="G22" s="1185">
        <v>59</v>
      </c>
      <c r="H22" s="1186">
        <v>4300</v>
      </c>
    </row>
    <row r="23" spans="1:8" s="672" customFormat="1" ht="20.100000000000001" customHeight="1">
      <c r="A23" s="842">
        <v>2013</v>
      </c>
      <c r="B23" s="1185">
        <v>0</v>
      </c>
      <c r="C23" s="1185">
        <v>0</v>
      </c>
      <c r="D23" s="1185">
        <v>1879</v>
      </c>
      <c r="E23" s="1185">
        <v>3</v>
      </c>
      <c r="F23" s="1185">
        <v>8433</v>
      </c>
      <c r="G23" s="1185">
        <v>59</v>
      </c>
      <c r="H23" s="1186">
        <v>4300</v>
      </c>
    </row>
    <row r="24" spans="1:8" s="672" customFormat="1" ht="20.100000000000001" customHeight="1">
      <c r="A24" s="842">
        <v>2014</v>
      </c>
      <c r="B24" s="1185">
        <v>0</v>
      </c>
      <c r="C24" s="1185">
        <v>0</v>
      </c>
      <c r="D24" s="1185">
        <v>1879</v>
      </c>
      <c r="E24" s="1185">
        <v>3</v>
      </c>
      <c r="F24" s="1185" t="str">
        <f>F28</f>
        <v>-</v>
      </c>
      <c r="G24" s="1185">
        <v>59</v>
      </c>
      <c r="H24" s="1186">
        <v>4300</v>
      </c>
    </row>
    <row r="25" spans="1:8" s="672" customFormat="1" ht="20.100000000000001" customHeight="1">
      <c r="A25" s="842">
        <v>2015</v>
      </c>
      <c r="B25" s="1185">
        <v>0</v>
      </c>
      <c r="C25" s="1185">
        <v>0</v>
      </c>
      <c r="D25" s="1185">
        <v>1879</v>
      </c>
      <c r="E25" s="1185">
        <v>3</v>
      </c>
      <c r="F25" s="1185">
        <v>8591</v>
      </c>
      <c r="G25" s="1185">
        <v>59</v>
      </c>
      <c r="H25" s="1186">
        <v>4300</v>
      </c>
    </row>
    <row r="26" spans="1:8" s="672" customFormat="1" ht="20.100000000000001" customHeight="1">
      <c r="A26" s="842">
        <v>2016</v>
      </c>
      <c r="B26" s="1185">
        <v>0</v>
      </c>
      <c r="C26" s="1185">
        <v>0</v>
      </c>
      <c r="D26" s="1185">
        <v>1879</v>
      </c>
      <c r="E26" s="1185">
        <v>3</v>
      </c>
      <c r="F26" s="1185">
        <v>8591</v>
      </c>
      <c r="G26" s="1185">
        <v>59</v>
      </c>
      <c r="H26" s="1186">
        <v>4300</v>
      </c>
    </row>
    <row r="27" spans="1:8" s="673" customFormat="1" ht="20.100000000000001" customHeight="1">
      <c r="A27" s="843">
        <v>2017</v>
      </c>
      <c r="B27" s="1185" t="s">
        <v>37</v>
      </c>
      <c r="C27" s="1185" t="s">
        <v>37</v>
      </c>
      <c r="D27" s="1185" t="s">
        <v>37</v>
      </c>
      <c r="E27" s="1185" t="s">
        <v>37</v>
      </c>
      <c r="F27" s="1187">
        <v>8591</v>
      </c>
      <c r="G27" s="1185" t="s">
        <v>37</v>
      </c>
      <c r="H27" s="1186" t="s">
        <v>37</v>
      </c>
    </row>
    <row r="28" spans="1:8" ht="20.100000000000001" customHeight="1">
      <c r="A28" s="674" t="s">
        <v>568</v>
      </c>
      <c r="B28" s="1185" t="s">
        <v>37</v>
      </c>
      <c r="C28" s="1185" t="s">
        <v>37</v>
      </c>
      <c r="D28" s="1185" t="s">
        <v>37</v>
      </c>
      <c r="E28" s="1185" t="s">
        <v>37</v>
      </c>
      <c r="F28" s="1185" t="s">
        <v>37</v>
      </c>
      <c r="G28" s="1185" t="s">
        <v>37</v>
      </c>
      <c r="H28" s="1186" t="s">
        <v>37</v>
      </c>
    </row>
    <row r="29" spans="1:8" ht="20.100000000000001" customHeight="1">
      <c r="A29" s="675" t="s">
        <v>551</v>
      </c>
      <c r="B29" s="1185" t="s">
        <v>37</v>
      </c>
      <c r="C29" s="1185" t="s">
        <v>37</v>
      </c>
      <c r="D29" s="1185" t="s">
        <v>37</v>
      </c>
      <c r="E29" s="1185" t="s">
        <v>37</v>
      </c>
      <c r="F29" s="1188">
        <v>8591</v>
      </c>
      <c r="G29" s="1185" t="s">
        <v>37</v>
      </c>
      <c r="H29" s="1186" t="s">
        <v>37</v>
      </c>
    </row>
    <row r="30" spans="1:8" s="686" customFormat="1" ht="14.25" customHeight="1">
      <c r="A30" s="662" t="s">
        <v>248</v>
      </c>
      <c r="B30" s="32" t="s">
        <v>569</v>
      </c>
      <c r="C30" s="677" t="s">
        <v>570</v>
      </c>
      <c r="D30" s="677" t="s">
        <v>571</v>
      </c>
      <c r="E30" s="677" t="s">
        <v>572</v>
      </c>
      <c r="F30" s="676" t="s">
        <v>573</v>
      </c>
      <c r="G30" s="685" t="s">
        <v>574</v>
      </c>
      <c r="H30" s="38"/>
    </row>
    <row r="31" spans="1:8" s="605" customFormat="1" ht="14.25" customHeight="1">
      <c r="A31" s="83" t="s">
        <v>543</v>
      </c>
      <c r="B31" s="34" t="s">
        <v>575</v>
      </c>
      <c r="C31" s="679"/>
      <c r="D31" s="679"/>
      <c r="E31" s="679"/>
      <c r="F31" s="668"/>
      <c r="G31" s="1237"/>
      <c r="H31" s="1238"/>
    </row>
    <row r="32" spans="1:8" s="605" customFormat="1" ht="14.25" customHeight="1">
      <c r="A32" s="83" t="s">
        <v>5</v>
      </c>
      <c r="B32" s="36"/>
      <c r="C32" s="687"/>
      <c r="D32" s="688" t="s">
        <v>576</v>
      </c>
      <c r="E32" s="688" t="s">
        <v>577</v>
      </c>
      <c r="F32" s="681" t="s">
        <v>578</v>
      </c>
      <c r="G32" s="1400" t="s">
        <v>579</v>
      </c>
      <c r="H32" s="1401"/>
    </row>
    <row r="33" spans="1:8" s="605" customFormat="1" ht="14.25" customHeight="1">
      <c r="A33" s="669" t="s">
        <v>544</v>
      </c>
      <c r="B33" s="689"/>
      <c r="C33" s="683"/>
      <c r="D33" s="684"/>
      <c r="E33" s="684"/>
      <c r="F33" s="670"/>
      <c r="G33" s="1396"/>
      <c r="H33" s="1397"/>
    </row>
    <row r="34" spans="1:8" s="672" customFormat="1" ht="20.100000000000001" customHeight="1">
      <c r="A34" s="842">
        <v>2012</v>
      </c>
      <c r="B34" s="1185">
        <v>2</v>
      </c>
      <c r="C34" s="1185">
        <v>7724</v>
      </c>
      <c r="D34" s="1185">
        <v>18</v>
      </c>
      <c r="E34" s="1185" t="s">
        <v>37</v>
      </c>
      <c r="F34" s="1185" t="s">
        <v>37</v>
      </c>
      <c r="G34" s="1398">
        <v>25838</v>
      </c>
      <c r="H34" s="1399"/>
    </row>
    <row r="35" spans="1:8" s="672" customFormat="1" ht="20.100000000000001" customHeight="1">
      <c r="A35" s="842">
        <v>2013</v>
      </c>
      <c r="B35" s="1185">
        <v>2</v>
      </c>
      <c r="C35" s="1185">
        <v>7724</v>
      </c>
      <c r="D35" s="1185">
        <v>18</v>
      </c>
      <c r="E35" s="1185" t="s">
        <v>37</v>
      </c>
      <c r="F35" s="1185" t="s">
        <v>37</v>
      </c>
      <c r="G35" s="1391">
        <v>25838</v>
      </c>
      <c r="H35" s="1392"/>
    </row>
    <row r="36" spans="1:8" s="672" customFormat="1" ht="20.100000000000001" customHeight="1">
      <c r="A36" s="842">
        <v>2014</v>
      </c>
      <c r="B36" s="1185">
        <v>2</v>
      </c>
      <c r="C36" s="1185">
        <v>7724</v>
      </c>
      <c r="D36" s="1185">
        <v>18</v>
      </c>
      <c r="E36" s="1185" t="s">
        <v>37</v>
      </c>
      <c r="F36" s="1185" t="s">
        <v>37</v>
      </c>
      <c r="G36" s="1391">
        <v>25838</v>
      </c>
      <c r="H36" s="1392"/>
    </row>
    <row r="37" spans="1:8" s="673" customFormat="1" ht="20.100000000000001" customHeight="1">
      <c r="A37" s="842">
        <v>2015</v>
      </c>
      <c r="B37" s="1194">
        <v>2</v>
      </c>
      <c r="C37" s="1194">
        <v>7724</v>
      </c>
      <c r="D37" s="1194">
        <v>18</v>
      </c>
      <c r="E37" s="1194" t="s">
        <v>37</v>
      </c>
      <c r="F37" s="1194" t="s">
        <v>37</v>
      </c>
      <c r="G37" s="1391">
        <v>25838</v>
      </c>
      <c r="H37" s="1392"/>
    </row>
    <row r="38" spans="1:8" s="673" customFormat="1" ht="20.100000000000001" customHeight="1">
      <c r="A38" s="842">
        <v>2016</v>
      </c>
      <c r="B38" s="1194">
        <v>2</v>
      </c>
      <c r="C38" s="1194">
        <v>7724</v>
      </c>
      <c r="D38" s="1194">
        <v>18</v>
      </c>
      <c r="E38" s="1194" t="s">
        <v>37</v>
      </c>
      <c r="F38" s="1194" t="s">
        <v>37</v>
      </c>
      <c r="G38" s="1391">
        <v>25838</v>
      </c>
      <c r="H38" s="1392"/>
    </row>
    <row r="39" spans="1:8" s="673" customFormat="1" ht="20.100000000000001" customHeight="1">
      <c r="A39" s="843">
        <v>2017</v>
      </c>
      <c r="B39" s="1195" t="s">
        <v>37</v>
      </c>
      <c r="C39" s="1195" t="s">
        <v>37</v>
      </c>
      <c r="D39" s="1195" t="s">
        <v>37</v>
      </c>
      <c r="E39" s="1195" t="s">
        <v>37</v>
      </c>
      <c r="F39" s="1195" t="s">
        <v>37</v>
      </c>
      <c r="G39" s="1389">
        <v>48239</v>
      </c>
      <c r="H39" s="1390"/>
    </row>
    <row r="40" spans="1:8" ht="20.100000000000001" customHeight="1">
      <c r="A40" s="674" t="s">
        <v>580</v>
      </c>
      <c r="B40" s="1185" t="s">
        <v>37</v>
      </c>
      <c r="C40" s="1185" t="s">
        <v>37</v>
      </c>
      <c r="D40" s="1185" t="s">
        <v>37</v>
      </c>
      <c r="E40" s="1185" t="s">
        <v>37</v>
      </c>
      <c r="F40" s="1185" t="s">
        <v>37</v>
      </c>
      <c r="G40" s="1391">
        <v>48239</v>
      </c>
      <c r="H40" s="1392"/>
    </row>
    <row r="41" spans="1:8" ht="20.100000000000001" customHeight="1">
      <c r="A41" s="675" t="s">
        <v>581</v>
      </c>
      <c r="B41" s="1188" t="s">
        <v>37</v>
      </c>
      <c r="C41" s="1188" t="s">
        <v>37</v>
      </c>
      <c r="D41" s="1188" t="s">
        <v>37</v>
      </c>
      <c r="E41" s="1188" t="s">
        <v>37</v>
      </c>
      <c r="F41" s="1188" t="s">
        <v>37</v>
      </c>
      <c r="G41" s="1393" t="s">
        <v>582</v>
      </c>
      <c r="H41" s="1394"/>
    </row>
    <row r="42" spans="1:8" s="605" customFormat="1" ht="30" customHeight="1">
      <c r="A42" s="1395" t="s">
        <v>583</v>
      </c>
      <c r="B42" s="1395"/>
      <c r="C42" s="1395"/>
      <c r="D42" s="1395"/>
      <c r="E42" s="1395"/>
      <c r="F42" s="1395"/>
      <c r="G42" s="1395"/>
      <c r="H42" s="1395"/>
    </row>
    <row r="43" spans="1:8" ht="27" customHeight="1"/>
    <row r="44" spans="1:8" ht="27" customHeight="1"/>
    <row r="45" spans="1:8" ht="27" customHeight="1"/>
    <row r="46" spans="1:8" ht="27" customHeight="1"/>
    <row r="47" spans="1:8" ht="27" customHeight="1"/>
    <row r="48" spans="1:8" ht="27" customHeight="1"/>
    <row r="49" ht="27" customHeight="1"/>
  </sheetData>
  <mergeCells count="28">
    <mergeCell ref="B7:C7"/>
    <mergeCell ref="A2:H2"/>
    <mergeCell ref="A3:H3"/>
    <mergeCell ref="A4:H4"/>
    <mergeCell ref="G5:H5"/>
    <mergeCell ref="B6:C6"/>
    <mergeCell ref="G32:H3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G31:H31"/>
    <mergeCell ref="G39:H39"/>
    <mergeCell ref="G40:H40"/>
    <mergeCell ref="G41:H41"/>
    <mergeCell ref="A42:H42"/>
    <mergeCell ref="G33:H33"/>
    <mergeCell ref="G34:H34"/>
    <mergeCell ref="G35:H35"/>
    <mergeCell ref="G36:H36"/>
    <mergeCell ref="G37:H37"/>
    <mergeCell ref="G38:H38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9"/>
  <sheetViews>
    <sheetView view="pageBreakPreview" topLeftCell="A10" zoomScale="85" zoomScaleNormal="75" zoomScaleSheetLayoutView="85" workbookViewId="0">
      <selection activeCell="P26" sqref="P26"/>
    </sheetView>
  </sheetViews>
  <sheetFormatPr defaultColWidth="9" defaultRowHeight="14.25"/>
  <cols>
    <col min="1" max="1" width="8.25" style="969" customWidth="1"/>
    <col min="2" max="4" width="9.625" style="969" customWidth="1"/>
    <col min="5" max="6" width="9.625" style="556" customWidth="1"/>
    <col min="7" max="7" width="10.125" style="556" customWidth="1"/>
    <col min="8" max="9" width="9.625" style="556" customWidth="1"/>
    <col min="10" max="16384" width="9" style="556"/>
  </cols>
  <sheetData>
    <row r="1" spans="1:23" ht="5.0999999999999996" customHeight="1">
      <c r="A1" s="913"/>
      <c r="B1" s="913"/>
      <c r="C1" s="913"/>
      <c r="D1" s="913"/>
      <c r="E1" s="914"/>
      <c r="F1" s="914"/>
      <c r="G1" s="914"/>
      <c r="H1" s="914"/>
      <c r="I1" s="914"/>
    </row>
    <row r="2" spans="1:23" ht="50.1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915"/>
      <c r="K2" s="915"/>
      <c r="L2" s="915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</row>
    <row r="3" spans="1:23" s="495" customFormat="1" ht="21" customHeight="1">
      <c r="A3" s="1413" t="s">
        <v>734</v>
      </c>
      <c r="B3" s="1413"/>
      <c r="C3" s="1413"/>
      <c r="D3" s="1413"/>
      <c r="E3" s="1413"/>
      <c r="F3" s="1413"/>
      <c r="G3" s="1413"/>
      <c r="H3" s="1413"/>
      <c r="I3" s="1413"/>
    </row>
    <row r="4" spans="1:23" s="495" customFormat="1" ht="20.100000000000001" customHeight="1">
      <c r="A4" s="1414" t="s">
        <v>735</v>
      </c>
      <c r="B4" s="1414"/>
      <c r="C4" s="1414"/>
      <c r="D4" s="1414"/>
      <c r="E4" s="1414"/>
      <c r="F4" s="1414"/>
      <c r="G4" s="1414"/>
      <c r="H4" s="1414"/>
      <c r="I4" s="1414"/>
    </row>
    <row r="5" spans="1:23" s="498" customFormat="1" ht="20.100000000000001" customHeight="1">
      <c r="A5" s="496" t="s">
        <v>736</v>
      </c>
      <c r="B5" s="720"/>
      <c r="C5" s="720"/>
      <c r="D5" s="691"/>
      <c r="E5" s="1333"/>
      <c r="F5" s="1325"/>
      <c r="G5" s="1325"/>
      <c r="H5" s="916"/>
      <c r="I5" s="528" t="s">
        <v>737</v>
      </c>
    </row>
    <row r="6" spans="1:23" s="500" customFormat="1" ht="21.95" customHeight="1">
      <c r="A6" s="694" t="s">
        <v>20</v>
      </c>
      <c r="B6" s="1415" t="s">
        <v>738</v>
      </c>
      <c r="C6" s="1416"/>
      <c r="D6" s="1417" t="s">
        <v>739</v>
      </c>
      <c r="E6" s="1418"/>
      <c r="F6" s="1418"/>
      <c r="G6" s="1418"/>
      <c r="H6" s="1418"/>
      <c r="I6" s="1419"/>
    </row>
    <row r="7" spans="1:23" s="500" customFormat="1" ht="21.95" customHeight="1">
      <c r="A7" s="695"/>
      <c r="B7" s="917"/>
      <c r="C7" s="917"/>
      <c r="D7" s="918" t="s">
        <v>4</v>
      </c>
      <c r="E7" s="919" t="s">
        <v>740</v>
      </c>
      <c r="F7" s="920" t="s">
        <v>741</v>
      </c>
      <c r="G7" s="921" t="s">
        <v>742</v>
      </c>
      <c r="H7" s="922" t="s">
        <v>743</v>
      </c>
      <c r="I7" s="923" t="s">
        <v>744</v>
      </c>
    </row>
    <row r="8" spans="1:23" s="500" customFormat="1" ht="21.95" customHeight="1">
      <c r="A8" s="924"/>
      <c r="B8" s="925"/>
      <c r="C8" s="925"/>
      <c r="D8" s="918"/>
      <c r="E8" s="926"/>
      <c r="F8" s="696"/>
      <c r="G8" s="927" t="s">
        <v>745</v>
      </c>
      <c r="H8" s="927" t="s">
        <v>746</v>
      </c>
      <c r="I8" s="928" t="s">
        <v>747</v>
      </c>
    </row>
    <row r="9" spans="1:23" s="933" customFormat="1" ht="20.100000000000001" customHeight="1">
      <c r="A9" s="697"/>
      <c r="B9" s="1428" t="s">
        <v>748</v>
      </c>
      <c r="C9" s="1429"/>
      <c r="D9" s="929"/>
      <c r="E9" s="930" t="s">
        <v>749</v>
      </c>
      <c r="F9" s="696"/>
      <c r="G9" s="931"/>
      <c r="H9" s="929" t="s">
        <v>749</v>
      </c>
      <c r="I9" s="932" t="s">
        <v>750</v>
      </c>
    </row>
    <row r="10" spans="1:23" s="933" customFormat="1" ht="20.100000000000001" customHeight="1">
      <c r="A10" s="700" t="s">
        <v>337</v>
      </c>
      <c r="B10" s="1430" t="s">
        <v>751</v>
      </c>
      <c r="C10" s="1431"/>
      <c r="D10" s="934" t="s">
        <v>752</v>
      </c>
      <c r="E10" s="935" t="s">
        <v>753</v>
      </c>
      <c r="F10" s="936" t="s">
        <v>754</v>
      </c>
      <c r="G10" s="937" t="s">
        <v>755</v>
      </c>
      <c r="H10" s="934" t="s">
        <v>756</v>
      </c>
      <c r="I10" s="938" t="s">
        <v>757</v>
      </c>
    </row>
    <row r="11" spans="1:23" s="493" customFormat="1" ht="37.5" customHeight="1">
      <c r="A11" s="59">
        <v>2012</v>
      </c>
      <c r="B11" s="1420">
        <v>24</v>
      </c>
      <c r="C11" s="1421"/>
      <c r="D11" s="939">
        <v>4</v>
      </c>
      <c r="E11" s="939">
        <v>0</v>
      </c>
      <c r="F11" s="939">
        <v>0</v>
      </c>
      <c r="G11" s="939">
        <v>1</v>
      </c>
      <c r="H11" s="939">
        <v>2</v>
      </c>
      <c r="I11" s="940">
        <v>1</v>
      </c>
    </row>
    <row r="12" spans="1:23" s="493" customFormat="1" ht="37.5" customHeight="1">
      <c r="A12" s="59">
        <v>2013</v>
      </c>
      <c r="B12" s="1420">
        <v>26</v>
      </c>
      <c r="C12" s="1421"/>
      <c r="D12" s="939">
        <v>4</v>
      </c>
      <c r="E12" s="939" t="s">
        <v>758</v>
      </c>
      <c r="F12" s="939" t="s">
        <v>758</v>
      </c>
      <c r="G12" s="939">
        <v>1</v>
      </c>
      <c r="H12" s="939">
        <v>2</v>
      </c>
      <c r="I12" s="940" t="s">
        <v>758</v>
      </c>
    </row>
    <row r="13" spans="1:23" s="493" customFormat="1" ht="37.5" customHeight="1">
      <c r="A13" s="59">
        <v>2014</v>
      </c>
      <c r="B13" s="1420">
        <v>27</v>
      </c>
      <c r="C13" s="1421"/>
      <c r="D13" s="939">
        <v>4</v>
      </c>
      <c r="E13" s="939" t="s">
        <v>758</v>
      </c>
      <c r="F13" s="939" t="s">
        <v>758</v>
      </c>
      <c r="G13" s="939">
        <v>1</v>
      </c>
      <c r="H13" s="939">
        <v>2</v>
      </c>
      <c r="I13" s="940" t="s">
        <v>758</v>
      </c>
    </row>
    <row r="14" spans="1:23" s="941" customFormat="1" ht="37.5" customHeight="1">
      <c r="A14" s="59">
        <v>2015</v>
      </c>
      <c r="B14" s="1420">
        <v>27</v>
      </c>
      <c r="C14" s="1421"/>
      <c r="D14" s="939">
        <v>4</v>
      </c>
      <c r="E14" s="939" t="s">
        <v>758</v>
      </c>
      <c r="F14" s="939" t="s">
        <v>758</v>
      </c>
      <c r="G14" s="939">
        <v>1</v>
      </c>
      <c r="H14" s="939">
        <v>2</v>
      </c>
      <c r="I14" s="940" t="s">
        <v>758</v>
      </c>
    </row>
    <row r="15" spans="1:23" s="941" customFormat="1" ht="37.5" customHeight="1">
      <c r="A15" s="59">
        <v>2016</v>
      </c>
      <c r="B15" s="1420">
        <v>27</v>
      </c>
      <c r="C15" s="1421"/>
      <c r="D15" s="939">
        <v>4</v>
      </c>
      <c r="E15" s="939" t="s">
        <v>37</v>
      </c>
      <c r="F15" s="939" t="s">
        <v>37</v>
      </c>
      <c r="G15" s="939">
        <v>1</v>
      </c>
      <c r="H15" s="939">
        <v>2</v>
      </c>
      <c r="I15" s="940" t="s">
        <v>37</v>
      </c>
    </row>
    <row r="16" spans="1:23" s="945" customFormat="1" ht="37.5" customHeight="1">
      <c r="A16" s="62">
        <v>2017</v>
      </c>
      <c r="B16" s="1422">
        <f>SUM(D16,C27,I27)</f>
        <v>29</v>
      </c>
      <c r="C16" s="1423"/>
      <c r="D16" s="942">
        <v>4</v>
      </c>
      <c r="E16" s="943">
        <v>0</v>
      </c>
      <c r="F16" s="943">
        <v>0</v>
      </c>
      <c r="G16" s="942">
        <v>1</v>
      </c>
      <c r="H16" s="942">
        <v>2</v>
      </c>
      <c r="I16" s="944">
        <v>0</v>
      </c>
    </row>
    <row r="17" spans="1:9" s="500" customFormat="1" ht="21.95" customHeight="1">
      <c r="A17" s="946" t="s">
        <v>759</v>
      </c>
      <c r="B17" s="947" t="s">
        <v>760</v>
      </c>
      <c r="C17" s="1424" t="s">
        <v>761</v>
      </c>
      <c r="D17" s="1425"/>
      <c r="E17" s="1425"/>
      <c r="F17" s="1425"/>
      <c r="G17" s="1425"/>
      <c r="H17" s="1426"/>
      <c r="I17" s="928" t="s">
        <v>762</v>
      </c>
    </row>
    <row r="18" spans="1:9" s="500" customFormat="1" ht="21.95" customHeight="1">
      <c r="A18" s="946"/>
      <c r="B18" s="948" t="s">
        <v>763</v>
      </c>
      <c r="C18" s="949" t="s">
        <v>4</v>
      </c>
      <c r="D18" s="949" t="s">
        <v>764</v>
      </c>
      <c r="E18" s="949" t="s">
        <v>746</v>
      </c>
      <c r="F18" s="949" t="s">
        <v>765</v>
      </c>
      <c r="G18" s="950" t="s">
        <v>766</v>
      </c>
      <c r="H18" s="951" t="s">
        <v>767</v>
      </c>
      <c r="I18" s="928" t="s">
        <v>768</v>
      </c>
    </row>
    <row r="19" spans="1:9" s="500" customFormat="1" ht="21.95" customHeight="1">
      <c r="A19" s="924"/>
      <c r="B19" s="952" t="s">
        <v>769</v>
      </c>
      <c r="C19" s="699"/>
      <c r="D19" s="928" t="s">
        <v>769</v>
      </c>
      <c r="E19" s="699"/>
      <c r="F19" s="928" t="s">
        <v>770</v>
      </c>
      <c r="G19" s="951" t="s">
        <v>769</v>
      </c>
      <c r="H19" s="953" t="s">
        <v>771</v>
      </c>
      <c r="I19" s="954" t="s">
        <v>772</v>
      </c>
    </row>
    <row r="20" spans="1:9" s="500" customFormat="1" ht="20.100000000000001" customHeight="1">
      <c r="A20" s="697"/>
      <c r="B20" s="955" t="s">
        <v>773</v>
      </c>
      <c r="C20" s="956"/>
      <c r="D20" s="932" t="s">
        <v>774</v>
      </c>
      <c r="E20" s="956"/>
      <c r="F20" s="932" t="s">
        <v>750</v>
      </c>
      <c r="G20" s="932" t="s">
        <v>773</v>
      </c>
      <c r="H20" s="957" t="s">
        <v>775</v>
      </c>
      <c r="I20" s="932" t="s">
        <v>776</v>
      </c>
    </row>
    <row r="21" spans="1:9" s="500" customFormat="1" ht="26.1" customHeight="1">
      <c r="A21" s="958" t="s">
        <v>337</v>
      </c>
      <c r="B21" s="959" t="s">
        <v>956</v>
      </c>
      <c r="C21" s="960" t="s">
        <v>752</v>
      </c>
      <c r="D21" s="961" t="s">
        <v>956</v>
      </c>
      <c r="E21" s="960" t="s">
        <v>777</v>
      </c>
      <c r="F21" s="938" t="s">
        <v>757</v>
      </c>
      <c r="G21" s="962" t="s">
        <v>956</v>
      </c>
      <c r="H21" s="963" t="s">
        <v>757</v>
      </c>
      <c r="I21" s="938" t="s">
        <v>778</v>
      </c>
    </row>
    <row r="22" spans="1:9" s="493" customFormat="1" ht="37.5" customHeight="1">
      <c r="A22" s="59">
        <v>2012</v>
      </c>
      <c r="B22" s="939">
        <v>1</v>
      </c>
      <c r="C22" s="939">
        <v>20</v>
      </c>
      <c r="D22" s="939">
        <v>3</v>
      </c>
      <c r="E22" s="939">
        <v>3</v>
      </c>
      <c r="F22" s="939" t="s">
        <v>37</v>
      </c>
      <c r="G22" s="939">
        <v>3</v>
      </c>
      <c r="H22" s="939">
        <v>3</v>
      </c>
      <c r="I22" s="940">
        <v>8</v>
      </c>
    </row>
    <row r="23" spans="1:9" s="493" customFormat="1" ht="37.5" customHeight="1">
      <c r="A23" s="59">
        <v>2013</v>
      </c>
      <c r="B23" s="939">
        <v>1</v>
      </c>
      <c r="C23" s="939">
        <v>13</v>
      </c>
      <c r="D23" s="939">
        <v>3</v>
      </c>
      <c r="E23" s="939">
        <v>3</v>
      </c>
      <c r="F23" s="939" t="s">
        <v>37</v>
      </c>
      <c r="G23" s="939">
        <v>4</v>
      </c>
      <c r="H23" s="939">
        <v>3</v>
      </c>
      <c r="I23" s="940">
        <v>8</v>
      </c>
    </row>
    <row r="24" spans="1:9" s="493" customFormat="1" ht="37.5" customHeight="1">
      <c r="A24" s="59">
        <v>2014</v>
      </c>
      <c r="B24" s="964">
        <v>1</v>
      </c>
      <c r="C24" s="939">
        <v>13</v>
      </c>
      <c r="D24" s="939">
        <v>3</v>
      </c>
      <c r="E24" s="939">
        <v>3</v>
      </c>
      <c r="F24" s="939" t="s">
        <v>758</v>
      </c>
      <c r="G24" s="939">
        <v>4</v>
      </c>
      <c r="H24" s="939">
        <v>3</v>
      </c>
      <c r="I24" s="940">
        <v>10</v>
      </c>
    </row>
    <row r="25" spans="1:9" s="941" customFormat="1" ht="37.5" customHeight="1">
      <c r="A25" s="59">
        <v>2015</v>
      </c>
      <c r="B25" s="964">
        <v>1</v>
      </c>
      <c r="C25" s="939">
        <v>13</v>
      </c>
      <c r="D25" s="939">
        <v>3</v>
      </c>
      <c r="E25" s="939">
        <v>3</v>
      </c>
      <c r="F25" s="939" t="s">
        <v>758</v>
      </c>
      <c r="G25" s="939">
        <v>4</v>
      </c>
      <c r="H25" s="939">
        <v>3</v>
      </c>
      <c r="I25" s="940">
        <v>10</v>
      </c>
    </row>
    <row r="26" spans="1:9" s="941" customFormat="1" ht="37.5" customHeight="1">
      <c r="A26" s="59">
        <v>2016</v>
      </c>
      <c r="B26" s="964">
        <v>1</v>
      </c>
      <c r="C26" s="939">
        <v>13</v>
      </c>
      <c r="D26" s="939">
        <v>3</v>
      </c>
      <c r="E26" s="939">
        <v>3</v>
      </c>
      <c r="F26" s="939" t="s">
        <v>37</v>
      </c>
      <c r="G26" s="939">
        <v>4</v>
      </c>
      <c r="H26" s="939">
        <v>3</v>
      </c>
      <c r="I26" s="940">
        <v>10</v>
      </c>
    </row>
    <row r="27" spans="1:9" s="941" customFormat="1" ht="37.5" customHeight="1">
      <c r="A27" s="62">
        <v>2017</v>
      </c>
      <c r="B27" s="965">
        <v>1</v>
      </c>
      <c r="C27" s="942">
        <v>13</v>
      </c>
      <c r="D27" s="942">
        <v>3</v>
      </c>
      <c r="E27" s="942">
        <v>3</v>
      </c>
      <c r="F27" s="943">
        <v>0</v>
      </c>
      <c r="G27" s="942">
        <v>4</v>
      </c>
      <c r="H27" s="942">
        <v>3</v>
      </c>
      <c r="I27" s="966">
        <v>12</v>
      </c>
    </row>
    <row r="28" spans="1:9" s="968" customFormat="1" ht="15.95" customHeight="1">
      <c r="A28" s="794" t="s">
        <v>779</v>
      </c>
      <c r="B28" s="967"/>
      <c r="C28" s="967"/>
      <c r="D28" s="967"/>
      <c r="E28" s="967"/>
      <c r="F28" s="967"/>
      <c r="G28" s="967"/>
      <c r="H28" s="1427"/>
      <c r="I28" s="1427"/>
    </row>
    <row r="29" spans="1:9" ht="14.25" customHeight="1">
      <c r="B29" s="970"/>
      <c r="C29" s="970"/>
      <c r="D29" s="970"/>
      <c r="E29" s="971"/>
      <c r="F29" s="971"/>
      <c r="G29" s="972"/>
      <c r="H29" s="971"/>
      <c r="I29" s="971"/>
    </row>
    <row r="30" spans="1:9" ht="14.25" customHeight="1">
      <c r="B30" s="970"/>
      <c r="C30" s="970"/>
      <c r="D30" s="970"/>
      <c r="E30" s="971"/>
      <c r="F30" s="971"/>
      <c r="G30" s="972"/>
      <c r="H30" s="971"/>
      <c r="I30" s="971"/>
    </row>
    <row r="31" spans="1:9" ht="14.25" customHeight="1">
      <c r="B31" s="970"/>
      <c r="C31" s="970"/>
      <c r="D31" s="970"/>
      <c r="E31" s="971"/>
      <c r="F31" s="971"/>
      <c r="G31" s="972"/>
      <c r="H31" s="971"/>
      <c r="I31" s="971"/>
    </row>
    <row r="32" spans="1:9" ht="14.25" customHeight="1">
      <c r="B32" s="970"/>
      <c r="C32" s="970"/>
      <c r="D32" s="970"/>
      <c r="E32" s="971"/>
      <c r="F32" s="971"/>
      <c r="G32" s="972"/>
      <c r="H32" s="971"/>
      <c r="I32" s="971"/>
    </row>
    <row r="33" spans="2:9" ht="14.25" customHeight="1">
      <c r="B33" s="970"/>
      <c r="C33" s="970"/>
      <c r="D33" s="970"/>
      <c r="E33" s="971"/>
      <c r="F33" s="971"/>
      <c r="G33" s="972"/>
      <c r="H33" s="971"/>
      <c r="I33" s="971"/>
    </row>
    <row r="34" spans="2:9" ht="14.25" customHeight="1">
      <c r="B34" s="970"/>
      <c r="C34" s="970"/>
      <c r="D34" s="970"/>
      <c r="E34" s="971"/>
      <c r="F34" s="971"/>
      <c r="G34" s="972"/>
      <c r="H34" s="971"/>
      <c r="I34" s="971"/>
    </row>
    <row r="35" spans="2:9" ht="14.25" customHeight="1">
      <c r="B35" s="970"/>
      <c r="C35" s="970"/>
      <c r="D35" s="970"/>
      <c r="E35" s="971"/>
      <c r="F35" s="971"/>
      <c r="G35" s="972"/>
      <c r="H35" s="971"/>
      <c r="I35" s="971"/>
    </row>
    <row r="36" spans="2:9" ht="14.25" customHeight="1">
      <c r="B36" s="970"/>
      <c r="C36" s="970"/>
      <c r="D36" s="970"/>
      <c r="E36" s="971"/>
      <c r="F36" s="971"/>
      <c r="G36" s="972"/>
      <c r="H36" s="971"/>
      <c r="I36" s="971"/>
    </row>
    <row r="37" spans="2:9" ht="14.25" customHeight="1">
      <c r="B37" s="970"/>
      <c r="C37" s="970"/>
      <c r="D37" s="970"/>
      <c r="E37" s="971"/>
      <c r="F37" s="971"/>
      <c r="G37" s="972"/>
      <c r="H37" s="971"/>
      <c r="I37" s="971"/>
    </row>
    <row r="38" spans="2:9" ht="14.25" customHeight="1">
      <c r="B38" s="970"/>
      <c r="C38" s="970"/>
      <c r="D38" s="970"/>
      <c r="E38" s="971"/>
      <c r="F38" s="971"/>
      <c r="G38" s="972"/>
      <c r="H38" s="971"/>
      <c r="I38" s="971"/>
    </row>
    <row r="39" spans="2:9" ht="14.25" customHeight="1">
      <c r="B39" s="970"/>
      <c r="C39" s="970"/>
      <c r="D39" s="970"/>
      <c r="E39" s="971"/>
      <c r="F39" s="971"/>
      <c r="H39" s="971"/>
      <c r="I39" s="971"/>
    </row>
    <row r="40" spans="2:9" ht="14.25" customHeight="1">
      <c r="B40" s="970"/>
      <c r="C40" s="970"/>
      <c r="D40" s="970"/>
      <c r="E40" s="971"/>
      <c r="F40" s="971"/>
      <c r="H40" s="971"/>
      <c r="I40" s="971"/>
    </row>
    <row r="41" spans="2:9" ht="14.25" customHeight="1">
      <c r="B41" s="970"/>
      <c r="C41" s="970"/>
      <c r="D41" s="970"/>
      <c r="E41" s="971"/>
      <c r="F41" s="971"/>
      <c r="H41" s="971"/>
      <c r="I41" s="971"/>
    </row>
    <row r="42" spans="2:9" ht="14.25" customHeight="1">
      <c r="B42" s="970"/>
      <c r="C42" s="970"/>
      <c r="D42" s="970"/>
      <c r="E42" s="971"/>
      <c r="F42" s="971"/>
      <c r="H42" s="971"/>
      <c r="I42" s="971"/>
    </row>
    <row r="43" spans="2:9" ht="14.25" customHeight="1">
      <c r="B43" s="970"/>
      <c r="C43" s="970"/>
      <c r="D43" s="970"/>
      <c r="E43" s="971"/>
      <c r="F43" s="971"/>
      <c r="H43" s="971"/>
      <c r="I43" s="971"/>
    </row>
    <row r="44" spans="2:9" ht="14.25" customHeight="1">
      <c r="B44" s="970"/>
      <c r="C44" s="970"/>
      <c r="D44" s="970"/>
      <c r="E44" s="971"/>
      <c r="F44" s="971"/>
    </row>
    <row r="45" spans="2:9" ht="14.25" customHeight="1">
      <c r="B45" s="970"/>
      <c r="C45" s="970"/>
      <c r="D45" s="970"/>
      <c r="E45" s="971"/>
      <c r="F45" s="971"/>
    </row>
    <row r="46" spans="2:9" ht="14.25" customHeight="1">
      <c r="B46" s="970"/>
      <c r="C46" s="970"/>
      <c r="D46" s="970"/>
      <c r="E46" s="971"/>
      <c r="F46" s="971"/>
    </row>
    <row r="47" spans="2:9" ht="14.25" customHeight="1">
      <c r="B47" s="970"/>
      <c r="C47" s="970"/>
      <c r="D47" s="970"/>
      <c r="E47" s="971"/>
      <c r="F47" s="971"/>
    </row>
    <row r="48" spans="2:9" ht="14.25" customHeight="1">
      <c r="B48" s="970"/>
      <c r="C48" s="970"/>
      <c r="D48" s="970"/>
      <c r="E48" s="971"/>
      <c r="F48" s="971"/>
    </row>
    <row r="49" spans="2:6" ht="14.25" customHeight="1">
      <c r="B49" s="970"/>
      <c r="C49" s="970"/>
      <c r="D49" s="970"/>
      <c r="E49" s="971"/>
      <c r="F49" s="971"/>
    </row>
  </sheetData>
  <mergeCells count="16">
    <mergeCell ref="B15:C15"/>
    <mergeCell ref="B16:C16"/>
    <mergeCell ref="C17:H17"/>
    <mergeCell ref="H28:I28"/>
    <mergeCell ref="B9:C9"/>
    <mergeCell ref="B10:C10"/>
    <mergeCell ref="B11:C11"/>
    <mergeCell ref="B12:C12"/>
    <mergeCell ref="B13:C13"/>
    <mergeCell ref="B14:C14"/>
    <mergeCell ref="A2:I2"/>
    <mergeCell ref="A3:I3"/>
    <mergeCell ref="A4:I4"/>
    <mergeCell ref="E5:G5"/>
    <mergeCell ref="B6:C6"/>
    <mergeCell ref="D6:I6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topLeftCell="A13" zoomScaleSheetLayoutView="100" workbookViewId="0">
      <selection activeCell="O13" sqref="O1:XFD1048576"/>
    </sheetView>
  </sheetViews>
  <sheetFormatPr defaultColWidth="9" defaultRowHeight="15.75"/>
  <cols>
    <col min="1" max="1" width="6.625" style="14" customWidth="1"/>
    <col min="2" max="2" width="6.625" customWidth="1"/>
    <col min="3" max="4" width="5.375" customWidth="1"/>
    <col min="5" max="8" width="6.625" customWidth="1"/>
    <col min="9" max="9" width="5.625" customWidth="1"/>
    <col min="10" max="13" width="5.625" style="25" customWidth="1"/>
    <col min="14" max="14" width="6.625" style="25" customWidth="1"/>
    <col min="15" max="16384" width="9" style="25"/>
  </cols>
  <sheetData>
    <row r="1" spans="1:20" ht="5.0999999999999996" customHeight="1"/>
    <row r="2" spans="1:20" ht="50.1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11"/>
      <c r="P2" s="1211"/>
      <c r="Q2" s="1211"/>
      <c r="R2" s="1211"/>
      <c r="S2" s="1211"/>
      <c r="T2" s="1211"/>
    </row>
    <row r="3" spans="1:20" s="26" customFormat="1" ht="21" customHeight="1">
      <c r="A3" s="1232" t="s">
        <v>13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1232"/>
      <c r="N3" s="1232"/>
    </row>
    <row r="4" spans="1:20" s="26" customFormat="1" ht="20.100000000000001" customHeight="1">
      <c r="A4" s="1230" t="s">
        <v>14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  <c r="N4" s="1230"/>
    </row>
    <row r="5" spans="1:20" s="28" customFormat="1" ht="20.100000000000001" customHeight="1">
      <c r="A5" s="257" t="s">
        <v>15</v>
      </c>
      <c r="B5" s="27"/>
      <c r="C5" s="1229"/>
      <c r="D5" s="1229"/>
      <c r="E5" s="1229"/>
      <c r="F5" s="1229"/>
      <c r="G5" s="1229"/>
      <c r="H5" s="1228"/>
      <c r="I5" s="1228"/>
      <c r="L5" s="29" t="s">
        <v>16</v>
      </c>
      <c r="M5" s="29"/>
      <c r="N5" s="29"/>
      <c r="O5" s="30"/>
    </row>
    <row r="6" spans="1:20" s="28" customFormat="1" ht="18.75" customHeight="1">
      <c r="A6" s="31"/>
      <c r="B6" s="1235" t="s">
        <v>625</v>
      </c>
      <c r="C6" s="1236"/>
      <c r="D6" s="1235" t="s">
        <v>17</v>
      </c>
      <c r="E6" s="1236"/>
      <c r="F6" s="1235" t="s">
        <v>18</v>
      </c>
      <c r="G6" s="1239"/>
      <c r="H6" s="1236"/>
      <c r="I6" s="1235" t="s">
        <v>623</v>
      </c>
      <c r="J6" s="1239"/>
      <c r="K6" s="1236"/>
      <c r="L6" s="1235" t="s">
        <v>19</v>
      </c>
      <c r="M6" s="1239"/>
      <c r="N6" s="1236"/>
    </row>
    <row r="7" spans="1:20" s="28" customFormat="1" ht="18.75" customHeight="1">
      <c r="A7" s="33" t="s">
        <v>20</v>
      </c>
      <c r="B7" s="1237"/>
      <c r="C7" s="1238"/>
      <c r="D7" s="1237"/>
      <c r="E7" s="1238"/>
      <c r="F7" s="1240" t="s">
        <v>21</v>
      </c>
      <c r="G7" s="1241"/>
      <c r="H7" s="1242"/>
      <c r="I7" s="1240" t="s">
        <v>22</v>
      </c>
      <c r="J7" s="1241"/>
      <c r="K7" s="1242"/>
      <c r="L7" s="1240" t="s">
        <v>23</v>
      </c>
      <c r="M7" s="1241"/>
      <c r="N7" s="1242"/>
    </row>
    <row r="8" spans="1:20" s="28" customFormat="1" ht="15.75" customHeight="1">
      <c r="A8" s="35"/>
      <c r="B8" s="1243" t="s">
        <v>24</v>
      </c>
      <c r="C8" s="1244"/>
      <c r="D8" s="1243" t="s">
        <v>25</v>
      </c>
      <c r="E8" s="1244"/>
      <c r="F8" s="37" t="s">
        <v>4</v>
      </c>
      <c r="G8" s="37" t="s">
        <v>7</v>
      </c>
      <c r="H8" s="38" t="s">
        <v>8</v>
      </c>
      <c r="I8" s="37" t="s">
        <v>4</v>
      </c>
      <c r="J8" s="37" t="s">
        <v>7</v>
      </c>
      <c r="K8" s="39" t="s">
        <v>8</v>
      </c>
      <c r="L8" s="40" t="s">
        <v>26</v>
      </c>
      <c r="M8" s="41" t="s">
        <v>7</v>
      </c>
      <c r="N8" s="52" t="s">
        <v>8</v>
      </c>
    </row>
    <row r="9" spans="1:20" s="28" customFormat="1" ht="15" customHeight="1">
      <c r="A9" s="42" t="s">
        <v>27</v>
      </c>
      <c r="B9" s="1245"/>
      <c r="C9" s="1246"/>
      <c r="D9" s="1245"/>
      <c r="E9" s="1246"/>
      <c r="F9" s="43" t="s">
        <v>10</v>
      </c>
      <c r="G9" s="43" t="s">
        <v>11</v>
      </c>
      <c r="H9" s="43" t="s">
        <v>12</v>
      </c>
      <c r="I9" s="43" t="s">
        <v>10</v>
      </c>
      <c r="J9" s="43" t="s">
        <v>11</v>
      </c>
      <c r="K9" s="44" t="s">
        <v>12</v>
      </c>
      <c r="L9" s="45" t="s">
        <v>10</v>
      </c>
      <c r="M9" s="46" t="s">
        <v>11</v>
      </c>
      <c r="N9" s="58" t="s">
        <v>12</v>
      </c>
    </row>
    <row r="10" spans="1:20" s="1224" customFormat="1" ht="39.75" customHeight="1">
      <c r="A10" s="47">
        <v>2013</v>
      </c>
      <c r="B10" s="1247">
        <v>54</v>
      </c>
      <c r="C10" s="1248"/>
      <c r="D10" s="1247">
        <v>200</v>
      </c>
      <c r="E10" s="1248"/>
      <c r="F10" s="747">
        <v>3728</v>
      </c>
      <c r="G10" s="747">
        <v>1947</v>
      </c>
      <c r="H10" s="748">
        <v>1781</v>
      </c>
      <c r="I10" s="747">
        <v>269</v>
      </c>
      <c r="J10" s="747">
        <v>6</v>
      </c>
      <c r="K10" s="748">
        <v>263</v>
      </c>
      <c r="L10" s="746">
        <v>58</v>
      </c>
      <c r="M10" s="747">
        <v>27</v>
      </c>
      <c r="N10" s="748">
        <v>31</v>
      </c>
    </row>
    <row r="11" spans="1:20" s="1224" customFormat="1" ht="39.75" customHeight="1">
      <c r="A11" s="47">
        <v>2014</v>
      </c>
      <c r="B11" s="1247">
        <v>55</v>
      </c>
      <c r="C11" s="1248"/>
      <c r="D11" s="1247">
        <v>209</v>
      </c>
      <c r="E11" s="1248"/>
      <c r="F11" s="747">
        <v>3716</v>
      </c>
      <c r="G11" s="747">
        <v>1938</v>
      </c>
      <c r="H11" s="748">
        <v>1778</v>
      </c>
      <c r="I11" s="747">
        <v>283</v>
      </c>
      <c r="J11" s="747">
        <v>8</v>
      </c>
      <c r="K11" s="748">
        <v>275</v>
      </c>
      <c r="L11" s="746">
        <v>75</v>
      </c>
      <c r="M11" s="747">
        <v>40</v>
      </c>
      <c r="N11" s="748">
        <v>35</v>
      </c>
    </row>
    <row r="12" spans="1:20" s="1224" customFormat="1" ht="39.75" customHeight="1">
      <c r="A12" s="47">
        <v>2015</v>
      </c>
      <c r="B12" s="1247">
        <v>55</v>
      </c>
      <c r="C12" s="1248"/>
      <c r="D12" s="1247">
        <v>224</v>
      </c>
      <c r="E12" s="1248"/>
      <c r="F12" s="747">
        <v>3846</v>
      </c>
      <c r="G12" s="747">
        <v>2017</v>
      </c>
      <c r="H12" s="748">
        <v>1829</v>
      </c>
      <c r="I12" s="747">
        <v>286</v>
      </c>
      <c r="J12" s="747">
        <v>10</v>
      </c>
      <c r="K12" s="748">
        <v>276</v>
      </c>
      <c r="L12" s="746">
        <v>97</v>
      </c>
      <c r="M12" s="747">
        <v>52</v>
      </c>
      <c r="N12" s="748">
        <v>45</v>
      </c>
    </row>
    <row r="13" spans="1:20" s="1225" customFormat="1" ht="39.75" customHeight="1">
      <c r="A13" s="47">
        <v>2016</v>
      </c>
      <c r="B13" s="1247">
        <v>54</v>
      </c>
      <c r="C13" s="1248"/>
      <c r="D13" s="1247">
        <v>238</v>
      </c>
      <c r="E13" s="1248"/>
      <c r="F13" s="747">
        <v>4108</v>
      </c>
      <c r="G13" s="747">
        <v>2107</v>
      </c>
      <c r="H13" s="748">
        <v>2001</v>
      </c>
      <c r="I13" s="747">
        <v>297</v>
      </c>
      <c r="J13" s="747">
        <v>7</v>
      </c>
      <c r="K13" s="748">
        <v>290</v>
      </c>
      <c r="L13" s="746">
        <v>114</v>
      </c>
      <c r="M13" s="747">
        <v>65</v>
      </c>
      <c r="N13" s="748">
        <v>49</v>
      </c>
    </row>
    <row r="14" spans="1:20" s="1225" customFormat="1" ht="39.75" customHeight="1">
      <c r="A14" s="47">
        <v>2017</v>
      </c>
      <c r="B14" s="1247">
        <v>54</v>
      </c>
      <c r="C14" s="1248"/>
      <c r="D14" s="1247">
        <v>231</v>
      </c>
      <c r="E14" s="1248"/>
      <c r="F14" s="747">
        <v>4067</v>
      </c>
      <c r="G14" s="747">
        <v>2036</v>
      </c>
      <c r="H14" s="748">
        <v>2031</v>
      </c>
      <c r="I14" s="747">
        <v>300</v>
      </c>
      <c r="J14" s="747">
        <v>6</v>
      </c>
      <c r="K14" s="748">
        <v>294</v>
      </c>
      <c r="L14" s="746">
        <v>122</v>
      </c>
      <c r="M14" s="747">
        <v>60</v>
      </c>
      <c r="N14" s="748">
        <v>62</v>
      </c>
    </row>
    <row r="15" spans="1:20" s="1226" customFormat="1" ht="39.75" customHeight="1">
      <c r="A15" s="48">
        <v>2018</v>
      </c>
      <c r="B15" s="1249">
        <v>53</v>
      </c>
      <c r="C15" s="1250"/>
      <c r="D15" s="1249">
        <v>215</v>
      </c>
      <c r="E15" s="1250"/>
      <c r="F15" s="1017">
        <v>3672</v>
      </c>
      <c r="G15" s="750">
        <f>C25+F25</f>
        <v>1827</v>
      </c>
      <c r="H15" s="751">
        <f>D25+G25</f>
        <v>1845</v>
      </c>
      <c r="I15" s="750">
        <v>287</v>
      </c>
      <c r="J15" s="750">
        <v>5</v>
      </c>
      <c r="K15" s="751">
        <v>282</v>
      </c>
      <c r="L15" s="749">
        <v>115</v>
      </c>
      <c r="M15" s="750">
        <v>55</v>
      </c>
      <c r="N15" s="751">
        <v>60</v>
      </c>
    </row>
    <row r="16" spans="1:20" s="1227" customFormat="1" ht="18.75" customHeight="1">
      <c r="A16" s="49"/>
      <c r="B16" s="1235" t="s">
        <v>626</v>
      </c>
      <c r="C16" s="1239"/>
      <c r="D16" s="1236"/>
      <c r="E16" s="1235" t="s">
        <v>28</v>
      </c>
      <c r="F16" s="1239"/>
      <c r="G16" s="1236"/>
      <c r="H16" s="1235" t="s">
        <v>29</v>
      </c>
      <c r="I16" s="1239"/>
      <c r="J16" s="1236"/>
      <c r="K16" s="1252" t="s">
        <v>627</v>
      </c>
      <c r="L16" s="1253"/>
      <c r="M16" s="1253"/>
      <c r="N16" s="1254"/>
    </row>
    <row r="17" spans="1:14" s="1227" customFormat="1" ht="18.75" customHeight="1">
      <c r="A17" s="50" t="s">
        <v>20</v>
      </c>
      <c r="B17" s="1237" t="s">
        <v>30</v>
      </c>
      <c r="C17" s="1255"/>
      <c r="D17" s="1238"/>
      <c r="E17" s="1240" t="s">
        <v>31</v>
      </c>
      <c r="F17" s="1241"/>
      <c r="G17" s="1242"/>
      <c r="H17" s="1240" t="s">
        <v>32</v>
      </c>
      <c r="I17" s="1241"/>
      <c r="J17" s="1242"/>
      <c r="K17" s="1240" t="s">
        <v>624</v>
      </c>
      <c r="L17" s="1241"/>
      <c r="M17" s="1241"/>
      <c r="N17" s="1242"/>
    </row>
    <row r="18" spans="1:14" s="1227" customFormat="1" ht="15.75" customHeight="1">
      <c r="A18" s="35"/>
      <c r="B18" s="51" t="s">
        <v>4</v>
      </c>
      <c r="C18" s="51" t="s">
        <v>7</v>
      </c>
      <c r="D18" s="52" t="s">
        <v>33</v>
      </c>
      <c r="E18" s="51" t="s">
        <v>4</v>
      </c>
      <c r="F18" s="53" t="s">
        <v>7</v>
      </c>
      <c r="G18" s="53" t="s">
        <v>33</v>
      </c>
      <c r="H18" s="51" t="s">
        <v>4</v>
      </c>
      <c r="I18" s="53" t="s">
        <v>7</v>
      </c>
      <c r="J18" s="53" t="s">
        <v>8</v>
      </c>
      <c r="K18" s="54" t="s">
        <v>26</v>
      </c>
      <c r="L18" s="1158" t="s">
        <v>959</v>
      </c>
      <c r="M18" s="55" t="s">
        <v>34</v>
      </c>
      <c r="N18" s="53" t="s">
        <v>35</v>
      </c>
    </row>
    <row r="19" spans="1:14" s="1227" customFormat="1" ht="24.95" customHeight="1">
      <c r="A19" s="56" t="s">
        <v>27</v>
      </c>
      <c r="B19" s="57" t="s">
        <v>10</v>
      </c>
      <c r="C19" s="57" t="s">
        <v>11</v>
      </c>
      <c r="D19" s="58" t="s">
        <v>12</v>
      </c>
      <c r="E19" s="57" t="s">
        <v>10</v>
      </c>
      <c r="F19" s="58" t="s">
        <v>11</v>
      </c>
      <c r="G19" s="58" t="s">
        <v>12</v>
      </c>
      <c r="H19" s="57" t="s">
        <v>10</v>
      </c>
      <c r="I19" s="58" t="s">
        <v>11</v>
      </c>
      <c r="J19" s="58" t="s">
        <v>12</v>
      </c>
      <c r="K19" s="57" t="s">
        <v>36</v>
      </c>
      <c r="L19" s="1077" t="s">
        <v>853</v>
      </c>
      <c r="M19" s="1078" t="s">
        <v>854</v>
      </c>
      <c r="N19" s="752" t="s">
        <v>630</v>
      </c>
    </row>
    <row r="20" spans="1:14" s="60" customFormat="1" ht="39.75" customHeight="1">
      <c r="A20" s="59">
        <v>2013</v>
      </c>
      <c r="B20" s="746"/>
      <c r="C20" s="747"/>
      <c r="D20" s="748"/>
      <c r="E20" s="746">
        <v>2097</v>
      </c>
      <c r="F20" s="747">
        <v>1095</v>
      </c>
      <c r="G20" s="748">
        <v>1002</v>
      </c>
      <c r="H20" s="746">
        <v>2921</v>
      </c>
      <c r="I20" s="747">
        <v>1470</v>
      </c>
      <c r="J20" s="747">
        <v>1451</v>
      </c>
      <c r="K20" s="746">
        <v>171</v>
      </c>
      <c r="L20" s="747">
        <v>167</v>
      </c>
      <c r="M20" s="747">
        <v>4</v>
      </c>
      <c r="N20" s="744" t="s">
        <v>629</v>
      </c>
    </row>
    <row r="21" spans="1:14" s="60" customFormat="1" ht="39.75" customHeight="1">
      <c r="A21" s="59">
        <v>2014</v>
      </c>
      <c r="B21" s="746"/>
      <c r="C21" s="747"/>
      <c r="D21" s="748"/>
      <c r="E21" s="746">
        <v>2013</v>
      </c>
      <c r="F21" s="747">
        <v>1054</v>
      </c>
      <c r="G21" s="748">
        <v>959</v>
      </c>
      <c r="H21" s="746">
        <v>3185</v>
      </c>
      <c r="I21" s="747">
        <v>1648</v>
      </c>
      <c r="J21" s="747">
        <v>1537</v>
      </c>
      <c r="K21" s="746">
        <v>185</v>
      </c>
      <c r="L21" s="747">
        <v>181</v>
      </c>
      <c r="M21" s="747">
        <v>4</v>
      </c>
      <c r="N21" s="744" t="s">
        <v>629</v>
      </c>
    </row>
    <row r="22" spans="1:14" s="60" customFormat="1" ht="39.75" customHeight="1">
      <c r="A22" s="59">
        <v>2015</v>
      </c>
      <c r="B22" s="746"/>
      <c r="C22" s="747"/>
      <c r="D22" s="748"/>
      <c r="E22" s="746">
        <v>2135</v>
      </c>
      <c r="F22" s="747">
        <v>1127</v>
      </c>
      <c r="G22" s="748">
        <v>1008</v>
      </c>
      <c r="H22" s="746">
        <v>2920</v>
      </c>
      <c r="I22" s="747">
        <v>1526</v>
      </c>
      <c r="J22" s="747">
        <v>1394</v>
      </c>
      <c r="K22" s="746">
        <v>224</v>
      </c>
      <c r="L22" s="747">
        <v>218</v>
      </c>
      <c r="M22" s="747">
        <v>6</v>
      </c>
      <c r="N22" s="744" t="s">
        <v>629</v>
      </c>
    </row>
    <row r="23" spans="1:14" s="61" customFormat="1" ht="39.75" customHeight="1">
      <c r="A23" s="59">
        <v>2016</v>
      </c>
      <c r="B23" s="746"/>
      <c r="C23" s="747"/>
      <c r="D23" s="748"/>
      <c r="E23" s="746">
        <v>2147</v>
      </c>
      <c r="F23" s="747">
        <v>1085</v>
      </c>
      <c r="G23" s="748">
        <v>1062</v>
      </c>
      <c r="H23" s="746">
        <v>1461</v>
      </c>
      <c r="I23" s="747">
        <v>776</v>
      </c>
      <c r="J23" s="747">
        <v>685</v>
      </c>
      <c r="K23" s="746">
        <v>179</v>
      </c>
      <c r="L23" s="747">
        <v>173</v>
      </c>
      <c r="M23" s="747">
        <v>6</v>
      </c>
      <c r="N23" s="744" t="s">
        <v>629</v>
      </c>
    </row>
    <row r="24" spans="1:14" s="61" customFormat="1" ht="39.75" customHeight="1">
      <c r="A24" s="59">
        <v>2017</v>
      </c>
      <c r="B24" s="746"/>
      <c r="C24" s="747"/>
      <c r="D24" s="748"/>
      <c r="E24" s="746">
        <v>2400</v>
      </c>
      <c r="F24" s="747">
        <v>1224</v>
      </c>
      <c r="G24" s="748">
        <v>1176</v>
      </c>
      <c r="H24" s="746">
        <v>1591</v>
      </c>
      <c r="I24" s="747">
        <v>825</v>
      </c>
      <c r="J24" s="747">
        <v>766</v>
      </c>
      <c r="K24" s="746">
        <v>179</v>
      </c>
      <c r="L24" s="747">
        <v>173</v>
      </c>
      <c r="M24" s="747">
        <v>6</v>
      </c>
      <c r="N24" s="744" t="s">
        <v>37</v>
      </c>
    </row>
    <row r="25" spans="1:14" s="61" customFormat="1" ht="39.75" customHeight="1">
      <c r="A25" s="62">
        <v>2018</v>
      </c>
      <c r="B25" s="749">
        <f>C25+D25</f>
        <v>1416</v>
      </c>
      <c r="C25" s="750">
        <v>688</v>
      </c>
      <c r="D25" s="751">
        <v>728</v>
      </c>
      <c r="E25" s="749">
        <f>F25+G25</f>
        <v>2256</v>
      </c>
      <c r="F25" s="750">
        <v>1139</v>
      </c>
      <c r="G25" s="751">
        <v>1117</v>
      </c>
      <c r="H25" s="749">
        <f>I25+J25</f>
        <v>1586</v>
      </c>
      <c r="I25" s="750">
        <v>768</v>
      </c>
      <c r="J25" s="751">
        <v>818</v>
      </c>
      <c r="K25" s="749">
        <f>L25+M25</f>
        <v>212</v>
      </c>
      <c r="L25" s="750">
        <v>190</v>
      </c>
      <c r="M25" s="750">
        <v>22</v>
      </c>
      <c r="N25" s="745">
        <v>0</v>
      </c>
    </row>
    <row r="26" spans="1:14" s="63" customFormat="1" ht="42.75" customHeight="1">
      <c r="A26" s="1251" t="s">
        <v>628</v>
      </c>
      <c r="B26" s="1251"/>
      <c r="C26" s="1251"/>
      <c r="D26" s="1251"/>
      <c r="E26" s="1251"/>
      <c r="F26" s="1251"/>
      <c r="G26" s="1251"/>
      <c r="H26" s="1251"/>
      <c r="I26" s="1251"/>
    </row>
    <row r="27" spans="1:14">
      <c r="A27" s="64" t="s">
        <v>38</v>
      </c>
    </row>
  </sheetData>
  <mergeCells count="36">
    <mergeCell ref="A26:I26"/>
    <mergeCell ref="B16:D16"/>
    <mergeCell ref="E16:G16"/>
    <mergeCell ref="H16:J16"/>
    <mergeCell ref="K16:N16"/>
    <mergeCell ref="B17:D17"/>
    <mergeCell ref="E17:G17"/>
    <mergeCell ref="H17:J17"/>
    <mergeCell ref="K17:N17"/>
    <mergeCell ref="B13:C13"/>
    <mergeCell ref="D13:E13"/>
    <mergeCell ref="B14:C14"/>
    <mergeCell ref="D14:E14"/>
    <mergeCell ref="B15:C15"/>
    <mergeCell ref="D15:E15"/>
    <mergeCell ref="D8:E9"/>
    <mergeCell ref="B11:C11"/>
    <mergeCell ref="D11:E11"/>
    <mergeCell ref="B12:C12"/>
    <mergeCell ref="D12:E12"/>
    <mergeCell ref="B10:C10"/>
    <mergeCell ref="D10:E10"/>
    <mergeCell ref="B8:C9"/>
    <mergeCell ref="A2:N2"/>
    <mergeCell ref="A3:N3"/>
    <mergeCell ref="A4:N4"/>
    <mergeCell ref="C5:G5"/>
    <mergeCell ref="H5:I5"/>
    <mergeCell ref="B6:C7"/>
    <mergeCell ref="D6:E7"/>
    <mergeCell ref="F6:H6"/>
    <mergeCell ref="I6:K6"/>
    <mergeCell ref="L6:N6"/>
    <mergeCell ref="F7:H7"/>
    <mergeCell ref="I7:K7"/>
    <mergeCell ref="L7:N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topLeftCell="A2" zoomScaleSheetLayoutView="100" workbookViewId="0">
      <selection activeCell="H10" sqref="H10"/>
    </sheetView>
  </sheetViews>
  <sheetFormatPr defaultColWidth="9" defaultRowHeight="14.25"/>
  <cols>
    <col min="1" max="1" width="5.875" style="878" customWidth="1"/>
    <col min="2" max="2" width="8.75" style="878" customWidth="1"/>
    <col min="3" max="3" width="4.25" style="878" customWidth="1"/>
    <col min="4" max="4" width="7" style="878" customWidth="1"/>
    <col min="5" max="5" width="7.25" style="878" customWidth="1"/>
    <col min="6" max="6" width="7.875" style="879" customWidth="1"/>
    <col min="7" max="7" width="4.25" style="879" customWidth="1"/>
    <col min="8" max="8" width="7.125" style="879" customWidth="1"/>
    <col min="9" max="9" width="6.75" style="879" customWidth="1"/>
    <col min="10" max="10" width="8.625" style="879" customWidth="1"/>
    <col min="11" max="11" width="4.25" style="879" customWidth="1"/>
    <col min="12" max="12" width="6.875" style="879" customWidth="1"/>
    <col min="13" max="13" width="6.625" style="879" customWidth="1"/>
    <col min="14" max="16384" width="9" style="879"/>
  </cols>
  <sheetData>
    <row r="1" spans="1:23" ht="5.0999999999999996" customHeight="1"/>
    <row r="2" spans="1:23" ht="50.1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880"/>
      <c r="O2" s="880"/>
      <c r="P2" s="880"/>
      <c r="Q2" s="880"/>
      <c r="R2" s="880"/>
      <c r="S2" s="880"/>
      <c r="T2" s="880"/>
      <c r="U2" s="880"/>
      <c r="V2" s="880"/>
      <c r="W2" s="880"/>
    </row>
    <row r="3" spans="1:23" s="278" customFormat="1" ht="21" customHeight="1">
      <c r="A3" s="1269" t="s">
        <v>684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70"/>
      <c r="M3" s="1270"/>
    </row>
    <row r="4" spans="1:23" s="278" customFormat="1" ht="20.100000000000001" customHeight="1">
      <c r="A4" s="1230" t="s">
        <v>685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4"/>
    </row>
    <row r="5" spans="1:23" s="282" customFormat="1" ht="20.100000000000001" customHeight="1">
      <c r="A5" s="279" t="s">
        <v>324</v>
      </c>
      <c r="B5" s="661"/>
      <c r="C5" s="661"/>
      <c r="D5" s="661"/>
      <c r="E5" s="661"/>
      <c r="F5" s="279"/>
      <c r="G5" s="279"/>
      <c r="H5" s="279"/>
      <c r="I5" s="279"/>
      <c r="J5" s="279"/>
      <c r="K5" s="279"/>
      <c r="L5" s="1228" t="s">
        <v>686</v>
      </c>
      <c r="M5" s="1228"/>
    </row>
    <row r="6" spans="1:23" s="286" customFormat="1" ht="29.1" customHeight="1">
      <c r="A6" s="123" t="s">
        <v>687</v>
      </c>
      <c r="B6" s="1442" t="s">
        <v>688</v>
      </c>
      <c r="C6" s="1443"/>
      <c r="D6" s="1443"/>
      <c r="E6" s="1444"/>
      <c r="F6" s="1445" t="s">
        <v>689</v>
      </c>
      <c r="G6" s="1446"/>
      <c r="H6" s="1446"/>
      <c r="I6" s="1447"/>
      <c r="J6" s="1442" t="s">
        <v>690</v>
      </c>
      <c r="K6" s="1443"/>
      <c r="L6" s="1443"/>
      <c r="M6" s="1444"/>
    </row>
    <row r="7" spans="1:23" s="286" customFormat="1" ht="19.5" customHeight="1">
      <c r="A7" s="127"/>
      <c r="B7" s="290" t="s">
        <v>691</v>
      </c>
      <c r="C7" s="1448" t="s">
        <v>692</v>
      </c>
      <c r="D7" s="1449"/>
      <c r="E7" s="1450"/>
      <c r="F7" s="342" t="s">
        <v>691</v>
      </c>
      <c r="G7" s="1448" t="s">
        <v>693</v>
      </c>
      <c r="H7" s="1449"/>
      <c r="I7" s="1450"/>
      <c r="J7" s="342" t="s">
        <v>691</v>
      </c>
      <c r="K7" s="1448" t="s">
        <v>694</v>
      </c>
      <c r="L7" s="1449"/>
      <c r="M7" s="1450"/>
    </row>
    <row r="8" spans="1:23" s="286" customFormat="1" ht="19.5" customHeight="1">
      <c r="A8" s="20"/>
      <c r="B8" s="1433" t="s">
        <v>970</v>
      </c>
      <c r="C8" s="343" t="s">
        <v>4</v>
      </c>
      <c r="D8" s="343" t="s">
        <v>696</v>
      </c>
      <c r="E8" s="290" t="s">
        <v>697</v>
      </c>
      <c r="F8" s="881" t="s">
        <v>695</v>
      </c>
      <c r="G8" s="343" t="s">
        <v>4</v>
      </c>
      <c r="H8" s="343" t="s">
        <v>696</v>
      </c>
      <c r="I8" s="290" t="s">
        <v>697</v>
      </c>
      <c r="J8" s="881" t="s">
        <v>695</v>
      </c>
      <c r="K8" s="343" t="s">
        <v>4</v>
      </c>
      <c r="L8" s="343" t="s">
        <v>696</v>
      </c>
      <c r="M8" s="290" t="s">
        <v>697</v>
      </c>
    </row>
    <row r="9" spans="1:23" s="286" customFormat="1" ht="19.5" customHeight="1">
      <c r="A9" s="22" t="s">
        <v>698</v>
      </c>
      <c r="B9" s="1434"/>
      <c r="C9" s="883" t="s">
        <v>10</v>
      </c>
      <c r="D9" s="883" t="s">
        <v>700</v>
      </c>
      <c r="E9" s="882" t="s">
        <v>701</v>
      </c>
      <c r="F9" s="883" t="s">
        <v>699</v>
      </c>
      <c r="G9" s="883" t="s">
        <v>10</v>
      </c>
      <c r="H9" s="883" t="s">
        <v>700</v>
      </c>
      <c r="I9" s="882" t="s">
        <v>701</v>
      </c>
      <c r="J9" s="883" t="s">
        <v>699</v>
      </c>
      <c r="K9" s="883" t="s">
        <v>10</v>
      </c>
      <c r="L9" s="883" t="s">
        <v>700</v>
      </c>
      <c r="M9" s="882" t="s">
        <v>701</v>
      </c>
    </row>
    <row r="10" spans="1:23" s="282" customFormat="1" ht="22.35" customHeight="1">
      <c r="A10" s="884">
        <v>2012</v>
      </c>
      <c r="B10" s="885" t="s">
        <v>702</v>
      </c>
      <c r="C10" s="886">
        <v>68</v>
      </c>
      <c r="D10" s="886">
        <v>68</v>
      </c>
      <c r="E10" s="886" t="s">
        <v>37</v>
      </c>
      <c r="F10" s="886" t="s">
        <v>703</v>
      </c>
      <c r="G10" s="886">
        <v>3</v>
      </c>
      <c r="H10" s="886">
        <v>3</v>
      </c>
      <c r="I10" s="886" t="s">
        <v>37</v>
      </c>
      <c r="J10" s="886" t="s">
        <v>704</v>
      </c>
      <c r="K10" s="886">
        <v>24</v>
      </c>
      <c r="L10" s="886">
        <v>24</v>
      </c>
      <c r="M10" s="887" t="s">
        <v>37</v>
      </c>
    </row>
    <row r="11" spans="1:23" s="282" customFormat="1" ht="22.35" customHeight="1">
      <c r="A11" s="884">
        <v>2013</v>
      </c>
      <c r="B11" s="885" t="s">
        <v>702</v>
      </c>
      <c r="C11" s="886">
        <v>62</v>
      </c>
      <c r="D11" s="886">
        <v>62</v>
      </c>
      <c r="E11" s="886" t="s">
        <v>37</v>
      </c>
      <c r="F11" s="886" t="s">
        <v>705</v>
      </c>
      <c r="G11" s="886">
        <v>3</v>
      </c>
      <c r="H11" s="886">
        <v>3</v>
      </c>
      <c r="I11" s="886" t="s">
        <v>37</v>
      </c>
      <c r="J11" s="886" t="s">
        <v>706</v>
      </c>
      <c r="K11" s="886">
        <v>16</v>
      </c>
      <c r="L11" s="886">
        <v>16</v>
      </c>
      <c r="M11" s="887" t="s">
        <v>37</v>
      </c>
    </row>
    <row r="12" spans="1:23" s="282" customFormat="1" ht="22.35" customHeight="1">
      <c r="A12" s="884">
        <v>2014</v>
      </c>
      <c r="B12" s="885" t="s">
        <v>702</v>
      </c>
      <c r="C12" s="886">
        <v>62</v>
      </c>
      <c r="D12" s="886">
        <v>61</v>
      </c>
      <c r="E12" s="886">
        <v>1</v>
      </c>
      <c r="F12" s="886" t="s">
        <v>705</v>
      </c>
      <c r="G12" s="886">
        <v>3</v>
      </c>
      <c r="H12" s="886">
        <v>3</v>
      </c>
      <c r="I12" s="886" t="s">
        <v>707</v>
      </c>
      <c r="J12" s="886" t="s">
        <v>708</v>
      </c>
      <c r="K12" s="886">
        <v>16</v>
      </c>
      <c r="L12" s="886">
        <v>16</v>
      </c>
      <c r="M12" s="887" t="s">
        <v>709</v>
      </c>
    </row>
    <row r="13" spans="1:23" s="359" customFormat="1" ht="22.35" customHeight="1">
      <c r="A13" s="884">
        <v>2015</v>
      </c>
      <c r="B13" s="885" t="s">
        <v>702</v>
      </c>
      <c r="C13" s="886">
        <v>60</v>
      </c>
      <c r="D13" s="886">
        <v>60</v>
      </c>
      <c r="E13" s="886">
        <v>0</v>
      </c>
      <c r="F13" s="886" t="s">
        <v>710</v>
      </c>
      <c r="G13" s="886">
        <v>4</v>
      </c>
      <c r="H13" s="886">
        <v>4</v>
      </c>
      <c r="I13" s="886" t="s">
        <v>711</v>
      </c>
      <c r="J13" s="886" t="s">
        <v>712</v>
      </c>
      <c r="K13" s="886">
        <v>11</v>
      </c>
      <c r="L13" s="886">
        <v>11</v>
      </c>
      <c r="M13" s="887" t="s">
        <v>713</v>
      </c>
    </row>
    <row r="14" spans="1:23" s="359" customFormat="1" ht="22.35" customHeight="1">
      <c r="A14" s="884">
        <v>2016</v>
      </c>
      <c r="B14" s="885" t="s">
        <v>702</v>
      </c>
      <c r="C14" s="886">
        <v>56</v>
      </c>
      <c r="D14" s="886">
        <v>56</v>
      </c>
      <c r="E14" s="886">
        <v>0</v>
      </c>
      <c r="F14" s="886" t="s">
        <v>703</v>
      </c>
      <c r="G14" s="886">
        <v>4</v>
      </c>
      <c r="H14" s="886">
        <v>4</v>
      </c>
      <c r="I14" s="886" t="s">
        <v>37</v>
      </c>
      <c r="J14" s="886" t="s">
        <v>704</v>
      </c>
      <c r="K14" s="886">
        <v>10</v>
      </c>
      <c r="L14" s="886">
        <v>10</v>
      </c>
      <c r="M14" s="887" t="s">
        <v>37</v>
      </c>
    </row>
    <row r="15" spans="1:23" s="891" customFormat="1" ht="22.35" customHeight="1">
      <c r="A15" s="888">
        <v>2017</v>
      </c>
      <c r="B15" s="889" t="s">
        <v>702</v>
      </c>
      <c r="C15" s="973">
        <v>56</v>
      </c>
      <c r="D15" s="974">
        <v>56</v>
      </c>
      <c r="E15" s="974">
        <v>0</v>
      </c>
      <c r="F15" s="890" t="s">
        <v>703</v>
      </c>
      <c r="G15" s="890">
        <v>4</v>
      </c>
      <c r="H15" s="890">
        <v>4</v>
      </c>
      <c r="I15" s="890">
        <v>0</v>
      </c>
      <c r="J15" s="890" t="s">
        <v>704</v>
      </c>
      <c r="K15" s="973">
        <v>9</v>
      </c>
      <c r="L15" s="974">
        <v>9</v>
      </c>
      <c r="M15" s="975" t="s">
        <v>714</v>
      </c>
    </row>
    <row r="16" spans="1:23" s="893" customFormat="1" ht="29.1" customHeight="1">
      <c r="A16" s="892" t="s">
        <v>715</v>
      </c>
      <c r="B16" s="341" t="s">
        <v>716</v>
      </c>
      <c r="C16" s="333"/>
      <c r="D16" s="333"/>
      <c r="E16" s="334"/>
      <c r="F16" s="341" t="s">
        <v>717</v>
      </c>
      <c r="G16" s="333"/>
      <c r="H16" s="333"/>
      <c r="I16" s="334"/>
      <c r="J16" s="341" t="s">
        <v>718</v>
      </c>
      <c r="K16" s="333"/>
      <c r="L16" s="333"/>
      <c r="M16" s="334"/>
    </row>
    <row r="17" spans="1:15" s="895" customFormat="1" ht="19.5" customHeight="1">
      <c r="A17" s="894"/>
      <c r="B17" s="290" t="s">
        <v>691</v>
      </c>
      <c r="C17" s="1448" t="s">
        <v>719</v>
      </c>
      <c r="D17" s="1449"/>
      <c r="E17" s="1450"/>
      <c r="F17" s="342" t="s">
        <v>691</v>
      </c>
      <c r="G17" s="1448" t="s">
        <v>719</v>
      </c>
      <c r="H17" s="1449"/>
      <c r="I17" s="1450"/>
      <c r="J17" s="342" t="s">
        <v>691</v>
      </c>
      <c r="K17" s="1448" t="s">
        <v>720</v>
      </c>
      <c r="L17" s="1449"/>
      <c r="M17" s="1450"/>
    </row>
    <row r="18" spans="1:15" s="895" customFormat="1" ht="19.5" customHeight="1">
      <c r="A18" s="20"/>
      <c r="B18" s="1433" t="s">
        <v>970</v>
      </c>
      <c r="C18" s="343" t="s">
        <v>4</v>
      </c>
      <c r="D18" s="343" t="s">
        <v>696</v>
      </c>
      <c r="E18" s="290" t="s">
        <v>697</v>
      </c>
      <c r="F18" s="881" t="s">
        <v>695</v>
      </c>
      <c r="G18" s="343" t="s">
        <v>4</v>
      </c>
      <c r="H18" s="343" t="s">
        <v>696</v>
      </c>
      <c r="I18" s="290" t="s">
        <v>697</v>
      </c>
      <c r="J18" s="881" t="s">
        <v>695</v>
      </c>
      <c r="K18" s="343" t="s">
        <v>4</v>
      </c>
      <c r="L18" s="343" t="s">
        <v>696</v>
      </c>
      <c r="M18" s="290" t="s">
        <v>697</v>
      </c>
    </row>
    <row r="19" spans="1:15" s="895" customFormat="1" ht="19.5" customHeight="1">
      <c r="A19" s="896" t="s">
        <v>721</v>
      </c>
      <c r="B19" s="1434"/>
      <c r="C19" s="883" t="s">
        <v>10</v>
      </c>
      <c r="D19" s="883" t="s">
        <v>700</v>
      </c>
      <c r="E19" s="882" t="s">
        <v>701</v>
      </c>
      <c r="F19" s="883" t="s">
        <v>699</v>
      </c>
      <c r="G19" s="883" t="s">
        <v>10</v>
      </c>
      <c r="H19" s="883" t="s">
        <v>700</v>
      </c>
      <c r="I19" s="882" t="s">
        <v>701</v>
      </c>
      <c r="J19" s="883" t="s">
        <v>699</v>
      </c>
      <c r="K19" s="883" t="s">
        <v>10</v>
      </c>
      <c r="L19" s="883" t="s">
        <v>700</v>
      </c>
      <c r="M19" s="882" t="s">
        <v>701</v>
      </c>
    </row>
    <row r="20" spans="1:15" s="286" customFormat="1" ht="22.35" customHeight="1">
      <c r="A20" s="884">
        <v>2012</v>
      </c>
      <c r="B20" s="885" t="s">
        <v>722</v>
      </c>
      <c r="C20" s="1196">
        <v>36</v>
      </c>
      <c r="D20" s="1196">
        <v>36</v>
      </c>
      <c r="E20" s="1196" t="s">
        <v>37</v>
      </c>
      <c r="F20" s="886" t="s">
        <v>723</v>
      </c>
      <c r="G20" s="1198">
        <v>65</v>
      </c>
      <c r="H20" s="1198">
        <v>1</v>
      </c>
      <c r="I20" s="1198">
        <v>64</v>
      </c>
      <c r="J20" s="886" t="s">
        <v>724</v>
      </c>
      <c r="K20" s="886">
        <v>6</v>
      </c>
      <c r="L20" s="886">
        <v>5</v>
      </c>
      <c r="M20" s="887">
        <v>1</v>
      </c>
    </row>
    <row r="21" spans="1:15" s="286" customFormat="1" ht="22.35" customHeight="1">
      <c r="A21" s="884">
        <v>2013</v>
      </c>
      <c r="B21" s="885" t="s">
        <v>725</v>
      </c>
      <c r="C21" s="1196">
        <v>34</v>
      </c>
      <c r="D21" s="1196">
        <v>33</v>
      </c>
      <c r="E21" s="1196">
        <v>1</v>
      </c>
      <c r="F21" s="886" t="s">
        <v>726</v>
      </c>
      <c r="G21" s="1198">
        <v>5</v>
      </c>
      <c r="H21" s="1198">
        <v>1</v>
      </c>
      <c r="I21" s="1198">
        <v>4</v>
      </c>
      <c r="J21" s="886" t="s">
        <v>727</v>
      </c>
      <c r="K21" s="886">
        <v>6</v>
      </c>
      <c r="L21" s="886">
        <v>5</v>
      </c>
      <c r="M21" s="887">
        <v>1</v>
      </c>
    </row>
    <row r="22" spans="1:15" s="286" customFormat="1" ht="22.35" customHeight="1">
      <c r="A22" s="884">
        <v>2014</v>
      </c>
      <c r="B22" s="885" t="s">
        <v>725</v>
      </c>
      <c r="C22" s="1196">
        <v>32</v>
      </c>
      <c r="D22" s="1196">
        <v>31</v>
      </c>
      <c r="E22" s="1196">
        <v>1</v>
      </c>
      <c r="F22" s="886" t="s">
        <v>726</v>
      </c>
      <c r="G22" s="1198">
        <v>5</v>
      </c>
      <c r="H22" s="1198">
        <v>1</v>
      </c>
      <c r="I22" s="1198">
        <v>4</v>
      </c>
      <c r="J22" s="886" t="s">
        <v>727</v>
      </c>
      <c r="K22" s="886">
        <v>5</v>
      </c>
      <c r="L22" s="886">
        <v>4</v>
      </c>
      <c r="M22" s="887">
        <v>1</v>
      </c>
    </row>
    <row r="23" spans="1:15" s="897" customFormat="1" ht="22.35" customHeight="1">
      <c r="A23" s="884">
        <v>2015</v>
      </c>
      <c r="B23" s="885" t="s">
        <v>725</v>
      </c>
      <c r="C23" s="1196">
        <v>30</v>
      </c>
      <c r="D23" s="1196">
        <v>30</v>
      </c>
      <c r="E23" s="1196">
        <v>0</v>
      </c>
      <c r="F23" s="886" t="s">
        <v>726</v>
      </c>
      <c r="G23" s="1198">
        <v>5</v>
      </c>
      <c r="H23" s="1198">
        <v>1</v>
      </c>
      <c r="I23" s="1198">
        <v>4</v>
      </c>
      <c r="J23" s="886" t="s">
        <v>727</v>
      </c>
      <c r="K23" s="886">
        <v>5</v>
      </c>
      <c r="L23" s="886">
        <v>4</v>
      </c>
      <c r="M23" s="887">
        <v>1</v>
      </c>
    </row>
    <row r="24" spans="1:15" s="897" customFormat="1" ht="22.35" customHeight="1">
      <c r="A24" s="884">
        <v>2016</v>
      </c>
      <c r="B24" s="885" t="s">
        <v>722</v>
      </c>
      <c r="C24" s="1196">
        <v>26</v>
      </c>
      <c r="D24" s="1196">
        <v>26</v>
      </c>
      <c r="E24" s="1196">
        <v>0</v>
      </c>
      <c r="F24" s="886" t="s">
        <v>723</v>
      </c>
      <c r="G24" s="1198">
        <v>5</v>
      </c>
      <c r="H24" s="1198">
        <v>1</v>
      </c>
      <c r="I24" s="1198">
        <v>4</v>
      </c>
      <c r="J24" s="886" t="s">
        <v>724</v>
      </c>
      <c r="K24" s="886">
        <v>5</v>
      </c>
      <c r="L24" s="886">
        <v>4</v>
      </c>
      <c r="M24" s="887">
        <v>1</v>
      </c>
    </row>
    <row r="25" spans="1:15" s="897" customFormat="1" ht="22.35" customHeight="1">
      <c r="A25" s="898">
        <v>2017</v>
      </c>
      <c r="B25" s="899" t="s">
        <v>722</v>
      </c>
      <c r="C25" s="900">
        <v>25</v>
      </c>
      <c r="D25" s="900">
        <v>25</v>
      </c>
      <c r="E25" s="1197">
        <v>0</v>
      </c>
      <c r="F25" s="901" t="s">
        <v>723</v>
      </c>
      <c r="G25" s="1199">
        <v>43</v>
      </c>
      <c r="H25" s="1199">
        <v>1</v>
      </c>
      <c r="I25" s="1199">
        <v>42</v>
      </c>
      <c r="J25" s="901" t="s">
        <v>724</v>
      </c>
      <c r="K25" s="902">
        <v>5</v>
      </c>
      <c r="L25" s="903">
        <v>4</v>
      </c>
      <c r="M25" s="976">
        <v>1</v>
      </c>
    </row>
    <row r="26" spans="1:15" s="286" customFormat="1" ht="24" customHeight="1">
      <c r="A26" s="894" t="s">
        <v>687</v>
      </c>
      <c r="B26" s="1245" t="s">
        <v>728</v>
      </c>
      <c r="C26" s="1324"/>
      <c r="D26" s="1324"/>
      <c r="E26" s="1324"/>
      <c r="F26" s="1324"/>
      <c r="G26" s="1246"/>
      <c r="H26" s="1245" t="s">
        <v>729</v>
      </c>
      <c r="I26" s="1324"/>
      <c r="J26" s="1324"/>
      <c r="K26" s="1324"/>
      <c r="L26" s="1324"/>
      <c r="M26" s="1246"/>
    </row>
    <row r="27" spans="1:15" s="286" customFormat="1" ht="21.95" customHeight="1">
      <c r="A27" s="894"/>
      <c r="B27" s="331" t="s">
        <v>691</v>
      </c>
      <c r="C27" s="1448" t="s">
        <v>730</v>
      </c>
      <c r="D27" s="1449"/>
      <c r="E27" s="1449"/>
      <c r="F27" s="1449"/>
      <c r="G27" s="1450"/>
      <c r="H27" s="332" t="s">
        <v>691</v>
      </c>
      <c r="I27" s="284"/>
      <c r="J27" s="1448" t="s">
        <v>969</v>
      </c>
      <c r="K27" s="1449"/>
      <c r="L27" s="1449"/>
      <c r="M27" s="1450"/>
    </row>
    <row r="28" spans="1:15" s="286" customFormat="1" ht="21.95" customHeight="1">
      <c r="A28" s="20"/>
      <c r="B28" s="1452" t="s">
        <v>970</v>
      </c>
      <c r="C28" s="1243" t="s">
        <v>4</v>
      </c>
      <c r="D28" s="1402"/>
      <c r="E28" s="387" t="s">
        <v>696</v>
      </c>
      <c r="F28" s="1455" t="s">
        <v>697</v>
      </c>
      <c r="G28" s="1343"/>
      <c r="H28" s="1433" t="s">
        <v>970</v>
      </c>
      <c r="I28" s="1435"/>
      <c r="J28" s="904" t="s">
        <v>4</v>
      </c>
      <c r="K28" s="905"/>
      <c r="L28" s="343" t="s">
        <v>696</v>
      </c>
      <c r="M28" s="290" t="s">
        <v>697</v>
      </c>
    </row>
    <row r="29" spans="1:15" s="893" customFormat="1" ht="21.95" customHeight="1">
      <c r="A29" s="894" t="s">
        <v>721</v>
      </c>
      <c r="B29" s="1453"/>
      <c r="C29" s="1436" t="s">
        <v>10</v>
      </c>
      <c r="D29" s="1454"/>
      <c r="E29" s="883" t="s">
        <v>700</v>
      </c>
      <c r="F29" s="1438" t="s">
        <v>701</v>
      </c>
      <c r="G29" s="1439"/>
      <c r="H29" s="1436"/>
      <c r="I29" s="1437"/>
      <c r="J29" s="2" t="s">
        <v>10</v>
      </c>
      <c r="K29" s="1"/>
      <c r="L29" s="883" t="s">
        <v>700</v>
      </c>
      <c r="M29" s="1002" t="s">
        <v>701</v>
      </c>
    </row>
    <row r="30" spans="1:15" s="895" customFormat="1" ht="22.35" customHeight="1">
      <c r="A30" s="906">
        <v>2012</v>
      </c>
      <c r="B30" s="13">
        <v>0</v>
      </c>
      <c r="C30" s="1440" t="s">
        <v>629</v>
      </c>
      <c r="D30" s="1440"/>
      <c r="E30" s="12" t="s">
        <v>629</v>
      </c>
      <c r="F30" s="1440" t="s">
        <v>731</v>
      </c>
      <c r="G30" s="1440"/>
      <c r="H30" s="1451" t="s">
        <v>731</v>
      </c>
      <c r="I30" s="1451"/>
      <c r="J30" s="1451" t="s">
        <v>731</v>
      </c>
      <c r="K30" s="1451"/>
      <c r="L30" s="12" t="s">
        <v>707</v>
      </c>
      <c r="M30" s="11" t="s">
        <v>732</v>
      </c>
      <c r="N30" s="907"/>
      <c r="O30" s="907"/>
    </row>
    <row r="31" spans="1:15" s="895" customFormat="1" ht="22.35" customHeight="1">
      <c r="A31" s="906">
        <v>2013</v>
      </c>
      <c r="B31" s="10">
        <v>0</v>
      </c>
      <c r="C31" s="1441" t="s">
        <v>732</v>
      </c>
      <c r="D31" s="1441"/>
      <c r="E31" s="9" t="s">
        <v>732</v>
      </c>
      <c r="F31" s="1441" t="s">
        <v>732</v>
      </c>
      <c r="G31" s="1441"/>
      <c r="H31" s="1441" t="s">
        <v>732</v>
      </c>
      <c r="I31" s="1441"/>
      <c r="J31" s="1441" t="s">
        <v>732</v>
      </c>
      <c r="K31" s="1441"/>
      <c r="L31" s="9" t="s">
        <v>732</v>
      </c>
      <c r="M31" s="8" t="s">
        <v>732</v>
      </c>
    </row>
    <row r="32" spans="1:15" s="895" customFormat="1" ht="22.35" customHeight="1">
      <c r="A32" s="906">
        <v>2014</v>
      </c>
      <c r="B32" s="7">
        <v>0</v>
      </c>
      <c r="C32" s="1441">
        <v>123</v>
      </c>
      <c r="D32" s="1441"/>
      <c r="E32" s="9">
        <v>116</v>
      </c>
      <c r="F32" s="1441">
        <v>7</v>
      </c>
      <c r="G32" s="1441"/>
      <c r="H32" s="1441" t="s">
        <v>732</v>
      </c>
      <c r="I32" s="1441"/>
      <c r="J32" s="1441" t="s">
        <v>732</v>
      </c>
      <c r="K32" s="1441"/>
      <c r="L32" s="9" t="s">
        <v>732</v>
      </c>
      <c r="M32" s="8" t="s">
        <v>732</v>
      </c>
    </row>
    <row r="33" spans="1:13" s="908" customFormat="1" ht="22.35" customHeight="1">
      <c r="A33" s="906">
        <v>2015</v>
      </c>
      <c r="B33" s="7">
        <v>0</v>
      </c>
      <c r="C33" s="1441">
        <v>115</v>
      </c>
      <c r="D33" s="1441"/>
      <c r="E33" s="9">
        <v>110</v>
      </c>
      <c r="F33" s="1441">
        <v>5</v>
      </c>
      <c r="G33" s="1441"/>
      <c r="H33" s="1441" t="s">
        <v>732</v>
      </c>
      <c r="I33" s="1441"/>
      <c r="J33" s="1441" t="s">
        <v>732</v>
      </c>
      <c r="K33" s="1441"/>
      <c r="L33" s="9" t="s">
        <v>732</v>
      </c>
      <c r="M33" s="8" t="s">
        <v>732</v>
      </c>
    </row>
    <row r="34" spans="1:13" s="908" customFormat="1" ht="22.35" customHeight="1">
      <c r="A34" s="906">
        <v>2016</v>
      </c>
      <c r="B34" s="7">
        <v>0</v>
      </c>
      <c r="C34" s="1441">
        <v>106</v>
      </c>
      <c r="D34" s="1441"/>
      <c r="E34" s="9">
        <v>101</v>
      </c>
      <c r="F34" s="1441">
        <v>5</v>
      </c>
      <c r="G34" s="1441"/>
      <c r="H34" s="1441" t="s">
        <v>732</v>
      </c>
      <c r="I34" s="1441"/>
      <c r="J34" s="1441" t="s">
        <v>732</v>
      </c>
      <c r="K34" s="1441"/>
      <c r="L34" s="9" t="s">
        <v>732</v>
      </c>
      <c r="M34" s="8" t="s">
        <v>732</v>
      </c>
    </row>
    <row r="35" spans="1:13" s="908" customFormat="1" ht="22.35" customHeight="1">
      <c r="A35" s="909">
        <v>2017</v>
      </c>
      <c r="B35" s="6">
        <v>0</v>
      </c>
      <c r="C35" s="1432">
        <f>SUM(C15,K15,C25,G25,K25)</f>
        <v>138</v>
      </c>
      <c r="D35" s="1432"/>
      <c r="E35" s="5">
        <f>SUM(C15,K15,C25,G25,K25)</f>
        <v>138</v>
      </c>
      <c r="F35" s="1432">
        <f>SUM(I25,M25)</f>
        <v>43</v>
      </c>
      <c r="G35" s="1432"/>
      <c r="H35" s="1456" t="s">
        <v>732</v>
      </c>
      <c r="I35" s="1456"/>
      <c r="J35" s="1456" t="s">
        <v>732</v>
      </c>
      <c r="K35" s="1456"/>
      <c r="L35" s="4" t="s">
        <v>732</v>
      </c>
      <c r="M35" s="3" t="s">
        <v>732</v>
      </c>
    </row>
    <row r="36" spans="1:13" s="895" customFormat="1" ht="15.95" customHeight="1">
      <c r="A36" s="626" t="s">
        <v>733</v>
      </c>
      <c r="B36" s="910"/>
      <c r="C36" s="910"/>
      <c r="D36" s="910"/>
      <c r="E36" s="910"/>
      <c r="F36" s="911"/>
      <c r="G36" s="912"/>
      <c r="H36" s="912"/>
      <c r="I36" s="912"/>
      <c r="J36" s="912"/>
      <c r="K36" s="912"/>
      <c r="L36" s="912"/>
      <c r="M36" s="912"/>
    </row>
  </sheetData>
  <mergeCells count="49">
    <mergeCell ref="C33:D33"/>
    <mergeCell ref="C34:D34"/>
    <mergeCell ref="C35:D35"/>
    <mergeCell ref="F34:G34"/>
    <mergeCell ref="H35:I35"/>
    <mergeCell ref="J35:K35"/>
    <mergeCell ref="H33:I33"/>
    <mergeCell ref="J33:K33"/>
    <mergeCell ref="H34:I34"/>
    <mergeCell ref="J34:K34"/>
    <mergeCell ref="J31:K31"/>
    <mergeCell ref="H32:I32"/>
    <mergeCell ref="J32:K32"/>
    <mergeCell ref="C31:D31"/>
    <mergeCell ref="C32:D32"/>
    <mergeCell ref="C28:D28"/>
    <mergeCell ref="C29:D29"/>
    <mergeCell ref="C30:D30"/>
    <mergeCell ref="F28:G28"/>
    <mergeCell ref="H31:I31"/>
    <mergeCell ref="C7:E7"/>
    <mergeCell ref="G7:I7"/>
    <mergeCell ref="K7:M7"/>
    <mergeCell ref="C17:E17"/>
    <mergeCell ref="G17:I17"/>
    <mergeCell ref="K17:M17"/>
    <mergeCell ref="A2:M2"/>
    <mergeCell ref="A3:M3"/>
    <mergeCell ref="A4:M4"/>
    <mergeCell ref="L5:M5"/>
    <mergeCell ref="B6:E6"/>
    <mergeCell ref="F6:I6"/>
    <mergeCell ref="J6:M6"/>
    <mergeCell ref="F35:G35"/>
    <mergeCell ref="B8:B9"/>
    <mergeCell ref="B18:B19"/>
    <mergeCell ref="H28:I29"/>
    <mergeCell ref="F29:G29"/>
    <mergeCell ref="F30:G30"/>
    <mergeCell ref="F31:G31"/>
    <mergeCell ref="F32:G32"/>
    <mergeCell ref="F33:G33"/>
    <mergeCell ref="B26:G26"/>
    <mergeCell ref="H26:M26"/>
    <mergeCell ref="J27:M27"/>
    <mergeCell ref="H30:I30"/>
    <mergeCell ref="J30:K30"/>
    <mergeCell ref="C27:G27"/>
    <mergeCell ref="B28:B29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topLeftCell="A8" zoomScaleSheetLayoutView="100" workbookViewId="0">
      <selection activeCell="L20" sqref="L20"/>
    </sheetView>
  </sheetViews>
  <sheetFormatPr defaultColWidth="9" defaultRowHeight="13.5"/>
  <cols>
    <col min="1" max="1" width="10.625" style="492" customWidth="1"/>
    <col min="2" max="2" width="12.125" style="492" customWidth="1"/>
    <col min="3" max="3" width="12.625" style="492" customWidth="1"/>
    <col min="4" max="4" width="11.125" style="492" customWidth="1"/>
    <col min="5" max="5" width="10.75" style="493" customWidth="1"/>
    <col min="6" max="6" width="15.625" style="493" customWidth="1"/>
    <col min="7" max="7" width="12.625" style="492" customWidth="1"/>
    <col min="8" max="16384" width="9" style="493"/>
  </cols>
  <sheetData>
    <row r="1" spans="1:23" ht="5.0999999999999996" customHeight="1"/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494"/>
      <c r="R2" s="494"/>
      <c r="S2" s="494"/>
      <c r="T2" s="494"/>
      <c r="U2" s="494"/>
      <c r="V2" s="494"/>
      <c r="W2" s="494"/>
    </row>
    <row r="3" spans="1:23" s="495" customFormat="1" ht="21" customHeight="1">
      <c r="A3" s="1232" t="s">
        <v>659</v>
      </c>
      <c r="B3" s="1232"/>
      <c r="C3" s="1232"/>
      <c r="D3" s="1232"/>
      <c r="E3" s="1232"/>
      <c r="F3" s="1232"/>
      <c r="G3" s="1232"/>
    </row>
    <row r="4" spans="1:23" s="495" customFormat="1" ht="20.100000000000001" customHeight="1">
      <c r="A4" s="1232" t="s">
        <v>660</v>
      </c>
      <c r="B4" s="1232"/>
      <c r="C4" s="1232"/>
      <c r="D4" s="1232"/>
      <c r="E4" s="1232"/>
      <c r="F4" s="1232"/>
      <c r="G4" s="1232"/>
    </row>
    <row r="5" spans="1:23" s="498" customFormat="1" ht="20.100000000000001" customHeight="1">
      <c r="A5" s="496" t="s">
        <v>661</v>
      </c>
      <c r="B5" s="497"/>
      <c r="C5" s="1229"/>
      <c r="D5" s="1229"/>
      <c r="E5" s="1229"/>
      <c r="F5" s="1457" t="s">
        <v>662</v>
      </c>
      <c r="G5" s="1457"/>
    </row>
    <row r="6" spans="1:23" s="500" customFormat="1" ht="23.1" customHeight="1">
      <c r="A6" s="31" t="s">
        <v>20</v>
      </c>
      <c r="B6" s="1459" t="s">
        <v>369</v>
      </c>
      <c r="C6" s="1460"/>
      <c r="D6" s="1460"/>
      <c r="E6" s="1461"/>
      <c r="F6" s="1459" t="s">
        <v>663</v>
      </c>
      <c r="G6" s="1461"/>
    </row>
    <row r="7" spans="1:23" s="500" customFormat="1" ht="23.1" customHeight="1">
      <c r="A7" s="33"/>
      <c r="B7" s="1240" t="s">
        <v>664</v>
      </c>
      <c r="C7" s="1241"/>
      <c r="D7" s="1241"/>
      <c r="E7" s="1242"/>
      <c r="F7" s="1240" t="s">
        <v>665</v>
      </c>
      <c r="G7" s="1242"/>
    </row>
    <row r="8" spans="1:23" s="500" customFormat="1" ht="28.5" customHeight="1">
      <c r="A8" s="35"/>
      <c r="B8" s="501" t="s">
        <v>370</v>
      </c>
      <c r="C8" s="502" t="s">
        <v>666</v>
      </c>
      <c r="D8" s="1305" t="s">
        <v>371</v>
      </c>
      <c r="E8" s="1462"/>
      <c r="F8" s="503" t="s">
        <v>372</v>
      </c>
      <c r="G8" s="502" t="s">
        <v>373</v>
      </c>
    </row>
    <row r="9" spans="1:23" s="500" customFormat="1" ht="30" customHeight="1">
      <c r="A9" s="42" t="s">
        <v>667</v>
      </c>
      <c r="B9" s="504" t="s">
        <v>668</v>
      </c>
      <c r="C9" s="505" t="s">
        <v>669</v>
      </c>
      <c r="D9" s="506" t="s">
        <v>670</v>
      </c>
      <c r="E9" s="507" t="s">
        <v>375</v>
      </c>
      <c r="F9" s="508" t="s">
        <v>671</v>
      </c>
      <c r="G9" s="509" t="s">
        <v>376</v>
      </c>
    </row>
    <row r="10" spans="1:23" s="498" customFormat="1" ht="36.75" customHeight="1">
      <c r="A10" s="510">
        <v>2012</v>
      </c>
      <c r="B10" s="511">
        <v>2</v>
      </c>
      <c r="C10" s="512" t="s">
        <v>37</v>
      </c>
      <c r="D10" s="512">
        <v>3</v>
      </c>
      <c r="E10" s="512">
        <v>20</v>
      </c>
      <c r="F10" s="512">
        <v>1</v>
      </c>
      <c r="G10" s="513">
        <v>0</v>
      </c>
    </row>
    <row r="11" spans="1:23" s="498" customFormat="1" ht="36.75" customHeight="1">
      <c r="A11" s="510">
        <v>2013</v>
      </c>
      <c r="B11" s="511">
        <v>2</v>
      </c>
      <c r="C11" s="512" t="s">
        <v>37</v>
      </c>
      <c r="D11" s="512">
        <v>4</v>
      </c>
      <c r="E11" s="512">
        <v>22</v>
      </c>
      <c r="F11" s="512">
        <v>1</v>
      </c>
      <c r="G11" s="513" t="s">
        <v>37</v>
      </c>
    </row>
    <row r="12" spans="1:23" s="498" customFormat="1" ht="36.75" customHeight="1">
      <c r="A12" s="510">
        <v>2014</v>
      </c>
      <c r="B12" s="511">
        <v>2</v>
      </c>
      <c r="C12" s="512">
        <f>-D153</f>
        <v>0</v>
      </c>
      <c r="D12" s="512">
        <v>4</v>
      </c>
      <c r="E12" s="512">
        <v>22</v>
      </c>
      <c r="F12" s="512">
        <v>2</v>
      </c>
      <c r="G12" s="513" t="s">
        <v>377</v>
      </c>
    </row>
    <row r="13" spans="1:23" s="514" customFormat="1" ht="36.75" customHeight="1">
      <c r="A13" s="510">
        <v>2015</v>
      </c>
      <c r="B13" s="511">
        <v>2</v>
      </c>
      <c r="C13" s="512">
        <v>1</v>
      </c>
      <c r="D13" s="512">
        <v>4</v>
      </c>
      <c r="E13" s="512">
        <v>22</v>
      </c>
      <c r="F13" s="512">
        <v>2</v>
      </c>
      <c r="G13" s="513" t="s">
        <v>377</v>
      </c>
    </row>
    <row r="14" spans="1:23" s="514" customFormat="1" ht="36.75" customHeight="1">
      <c r="A14" s="510">
        <v>2016</v>
      </c>
      <c r="B14" s="511">
        <v>2</v>
      </c>
      <c r="C14" s="512">
        <v>1</v>
      </c>
      <c r="D14" s="512">
        <v>4</v>
      </c>
      <c r="E14" s="512">
        <v>22</v>
      </c>
      <c r="F14" s="512">
        <v>2</v>
      </c>
      <c r="G14" s="513">
        <v>0</v>
      </c>
    </row>
    <row r="15" spans="1:23" s="519" customFormat="1" ht="36.75" customHeight="1">
      <c r="A15" s="515">
        <v>2017</v>
      </c>
      <c r="B15" s="516">
        <v>3</v>
      </c>
      <c r="C15" s="517">
        <v>1</v>
      </c>
      <c r="D15" s="517">
        <v>4</v>
      </c>
      <c r="E15" s="517">
        <v>22</v>
      </c>
      <c r="F15" s="517">
        <v>5</v>
      </c>
      <c r="G15" s="518">
        <v>0</v>
      </c>
    </row>
    <row r="16" spans="1:23" s="521" customFormat="1" ht="23.1" customHeight="1">
      <c r="A16" s="50" t="s">
        <v>20</v>
      </c>
      <c r="B16" s="1463" t="s">
        <v>378</v>
      </c>
      <c r="C16" s="1464"/>
      <c r="D16" s="1465"/>
      <c r="E16" s="1463" t="s">
        <v>672</v>
      </c>
      <c r="F16" s="1466"/>
      <c r="G16" s="1307"/>
    </row>
    <row r="17" spans="1:7" s="500" customFormat="1" ht="23.1" customHeight="1">
      <c r="A17" s="50"/>
      <c r="B17" s="1240" t="s">
        <v>379</v>
      </c>
      <c r="C17" s="1241"/>
      <c r="D17" s="1242"/>
      <c r="E17" s="1240" t="s">
        <v>673</v>
      </c>
      <c r="F17" s="1303"/>
      <c r="G17" s="1304"/>
    </row>
    <row r="18" spans="1:7" s="500" customFormat="1" ht="28.5" customHeight="1">
      <c r="A18" s="35"/>
      <c r="B18" s="522" t="s">
        <v>380</v>
      </c>
      <c r="C18" s="502" t="s">
        <v>381</v>
      </c>
      <c r="D18" s="523" t="s">
        <v>674</v>
      </c>
      <c r="E18" s="503" t="s">
        <v>382</v>
      </c>
      <c r="F18" s="502" t="s">
        <v>383</v>
      </c>
      <c r="G18" s="501" t="s">
        <v>384</v>
      </c>
    </row>
    <row r="19" spans="1:7" s="500" customFormat="1" ht="33.75" customHeight="1">
      <c r="A19" s="56" t="s">
        <v>675</v>
      </c>
      <c r="B19" s="524" t="s">
        <v>676</v>
      </c>
      <c r="C19" s="525" t="s">
        <v>677</v>
      </c>
      <c r="D19" s="504" t="s">
        <v>678</v>
      </c>
      <c r="E19" s="508" t="s">
        <v>679</v>
      </c>
      <c r="F19" s="505" t="s">
        <v>680</v>
      </c>
      <c r="G19" s="504" t="s">
        <v>681</v>
      </c>
    </row>
    <row r="20" spans="1:7" s="498" customFormat="1" ht="36.75" customHeight="1">
      <c r="A20" s="510">
        <v>2012</v>
      </c>
      <c r="B20" s="511" t="s">
        <v>37</v>
      </c>
      <c r="C20" s="512" t="s">
        <v>37</v>
      </c>
      <c r="D20" s="512">
        <v>1</v>
      </c>
      <c r="E20" s="512">
        <v>1</v>
      </c>
      <c r="F20" s="512">
        <v>1</v>
      </c>
      <c r="G20" s="513">
        <v>1</v>
      </c>
    </row>
    <row r="21" spans="1:7" s="498" customFormat="1" ht="36.75" customHeight="1">
      <c r="A21" s="510">
        <v>2013</v>
      </c>
      <c r="B21" s="511" t="s">
        <v>37</v>
      </c>
      <c r="C21" s="512" t="s">
        <v>37</v>
      </c>
      <c r="D21" s="512">
        <v>1</v>
      </c>
      <c r="E21" s="512">
        <v>1</v>
      </c>
      <c r="F21" s="512">
        <v>1</v>
      </c>
      <c r="G21" s="513">
        <v>1</v>
      </c>
    </row>
    <row r="22" spans="1:7" s="498" customFormat="1" ht="36.75" customHeight="1">
      <c r="A22" s="510">
        <v>2014</v>
      </c>
      <c r="B22" s="511" t="s">
        <v>682</v>
      </c>
      <c r="C22" s="512" t="s">
        <v>682</v>
      </c>
      <c r="D22" s="512">
        <v>1</v>
      </c>
      <c r="E22" s="512">
        <v>1</v>
      </c>
      <c r="F22" s="512">
        <v>1</v>
      </c>
      <c r="G22" s="513">
        <v>1</v>
      </c>
    </row>
    <row r="23" spans="1:7" s="514" customFormat="1" ht="36.75" customHeight="1">
      <c r="A23" s="510">
        <v>2015</v>
      </c>
      <c r="B23" s="511" t="s">
        <v>682</v>
      </c>
      <c r="C23" s="512" t="s">
        <v>682</v>
      </c>
      <c r="D23" s="512">
        <v>2</v>
      </c>
      <c r="E23" s="512">
        <v>1</v>
      </c>
      <c r="F23" s="512">
        <v>1</v>
      </c>
      <c r="G23" s="513">
        <v>1</v>
      </c>
    </row>
    <row r="24" spans="1:7" s="514" customFormat="1" ht="36.75" customHeight="1">
      <c r="A24" s="510">
        <v>2016</v>
      </c>
      <c r="B24" s="511" t="s">
        <v>37</v>
      </c>
      <c r="C24" s="512" t="s">
        <v>37</v>
      </c>
      <c r="D24" s="512">
        <v>2</v>
      </c>
      <c r="E24" s="512">
        <v>1</v>
      </c>
      <c r="F24" s="512">
        <v>1</v>
      </c>
      <c r="G24" s="513">
        <v>1</v>
      </c>
    </row>
    <row r="25" spans="1:7" s="519" customFormat="1" ht="36.75" customHeight="1">
      <c r="A25" s="515">
        <v>2017</v>
      </c>
      <c r="B25" s="977">
        <v>0</v>
      </c>
      <c r="C25" s="978">
        <v>0</v>
      </c>
      <c r="D25" s="517">
        <v>1</v>
      </c>
      <c r="E25" s="517">
        <v>1</v>
      </c>
      <c r="F25" s="517">
        <v>1</v>
      </c>
      <c r="G25" s="518">
        <v>1</v>
      </c>
    </row>
    <row r="26" spans="1:7" s="526" customFormat="1" ht="30" customHeight="1">
      <c r="A26" s="1251" t="s">
        <v>683</v>
      </c>
      <c r="B26" s="1458"/>
      <c r="C26" s="1458"/>
      <c r="D26" s="1458"/>
      <c r="E26" s="1321"/>
      <c r="F26" s="1321"/>
      <c r="G26" s="626"/>
    </row>
  </sheetData>
  <mergeCells count="17">
    <mergeCell ref="B17:D17"/>
    <mergeCell ref="E17:G17"/>
    <mergeCell ref="A26:D26"/>
    <mergeCell ref="E26:F26"/>
    <mergeCell ref="B6:E6"/>
    <mergeCell ref="F6:G6"/>
    <mergeCell ref="B7:E7"/>
    <mergeCell ref="F7:G7"/>
    <mergeCell ref="D8:E8"/>
    <mergeCell ref="B16:D16"/>
    <mergeCell ref="E16:G16"/>
    <mergeCell ref="A2:G2"/>
    <mergeCell ref="H2:P2"/>
    <mergeCell ref="A3:G3"/>
    <mergeCell ref="A4:G4"/>
    <mergeCell ref="C5:E5"/>
    <mergeCell ref="F5:G5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topLeftCell="G9" zoomScaleNormal="115" zoomScaleSheetLayoutView="100" workbookViewId="0">
      <selection activeCell="Y22" sqref="Y22"/>
    </sheetView>
  </sheetViews>
  <sheetFormatPr defaultColWidth="8.75" defaultRowHeight="15.75"/>
  <cols>
    <col min="1" max="1" width="8.125" customWidth="1"/>
    <col min="2" max="9" width="8.625" customWidth="1"/>
    <col min="10" max="10" width="8.5" customWidth="1"/>
    <col min="11" max="11" width="8.125" customWidth="1"/>
    <col min="12" max="20" width="8.625" customWidth="1"/>
    <col min="21" max="16384" width="8.75" style="25"/>
  </cols>
  <sheetData>
    <row r="1" spans="1:20" s="493" customFormat="1" ht="5.0999999999999996" customHeight="1">
      <c r="A1" s="492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</row>
    <row r="2" spans="1:20" s="493" customFormat="1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</row>
    <row r="3" spans="1:20" s="527" customFormat="1" ht="21" customHeight="1">
      <c r="A3" s="1269" t="s">
        <v>385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 t="s">
        <v>386</v>
      </c>
      <c r="L3" s="1269"/>
      <c r="M3" s="1269"/>
      <c r="N3" s="1269"/>
      <c r="O3" s="1269"/>
      <c r="P3" s="1269"/>
      <c r="Q3" s="1269"/>
      <c r="R3" s="1269"/>
      <c r="S3" s="1269"/>
      <c r="T3" s="1269"/>
    </row>
    <row r="4" spans="1:20" s="495" customFormat="1" ht="20.100000000000001" customHeight="1">
      <c r="A4" s="1230" t="s">
        <v>387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 t="s">
        <v>388</v>
      </c>
      <c r="L4" s="1234"/>
      <c r="M4" s="1234"/>
      <c r="N4" s="1234"/>
      <c r="O4" s="1234"/>
      <c r="P4" s="1234"/>
      <c r="Q4" s="1234"/>
      <c r="R4" s="1234"/>
      <c r="S4" s="1234"/>
      <c r="T4" s="1234"/>
    </row>
    <row r="5" spans="1:20" s="498" customFormat="1" ht="20.100000000000001" customHeight="1">
      <c r="A5" s="496" t="s">
        <v>389</v>
      </c>
      <c r="B5" s="497"/>
      <c r="C5" s="1473"/>
      <c r="D5" s="1325"/>
      <c r="E5" s="1325"/>
      <c r="F5" s="497"/>
      <c r="G5" s="1228" t="s">
        <v>390</v>
      </c>
      <c r="H5" s="1228"/>
      <c r="I5" s="1228"/>
      <c r="J5" s="1228"/>
      <c r="K5" s="496" t="s">
        <v>389</v>
      </c>
      <c r="L5" s="496"/>
      <c r="M5" s="496"/>
      <c r="N5" s="528"/>
      <c r="O5" s="528"/>
      <c r="P5" s="497"/>
      <c r="Q5" s="528"/>
      <c r="R5" s="1228" t="s">
        <v>390</v>
      </c>
      <c r="S5" s="1228"/>
      <c r="T5" s="1228"/>
    </row>
    <row r="6" spans="1:20" s="530" customFormat="1" ht="30" customHeight="1">
      <c r="A6" s="529"/>
      <c r="B6" s="1474" t="s">
        <v>391</v>
      </c>
      <c r="C6" s="1475"/>
      <c r="D6" s="1475"/>
      <c r="E6" s="1475"/>
      <c r="F6" s="1475"/>
      <c r="G6" s="1475"/>
      <c r="H6" s="1475"/>
      <c r="I6" s="1475"/>
      <c r="J6" s="1476"/>
      <c r="K6" s="529"/>
      <c r="L6" s="1475" t="s">
        <v>392</v>
      </c>
      <c r="M6" s="1477"/>
      <c r="N6" s="1477"/>
      <c r="O6" s="1478"/>
      <c r="P6" s="1478"/>
      <c r="Q6" s="1478"/>
      <c r="R6" s="1478"/>
      <c r="S6" s="1478"/>
      <c r="T6" s="1479"/>
    </row>
    <row r="7" spans="1:20" s="530" customFormat="1" ht="30" customHeight="1">
      <c r="A7" s="531" t="s">
        <v>393</v>
      </c>
      <c r="B7" s="532" t="s">
        <v>394</v>
      </c>
      <c r="C7" s="532" t="s">
        <v>395</v>
      </c>
      <c r="D7" s="532" t="s">
        <v>396</v>
      </c>
      <c r="E7" s="533" t="s">
        <v>397</v>
      </c>
      <c r="F7" s="533" t="s">
        <v>398</v>
      </c>
      <c r="G7" s="533" t="s">
        <v>399</v>
      </c>
      <c r="H7" s="533" t="s">
        <v>400</v>
      </c>
      <c r="I7" s="533" t="s">
        <v>401</v>
      </c>
      <c r="J7" s="534" t="s">
        <v>402</v>
      </c>
      <c r="K7" s="531" t="s">
        <v>393</v>
      </c>
      <c r="L7" s="535" t="s">
        <v>403</v>
      </c>
      <c r="M7" s="535" t="s">
        <v>404</v>
      </c>
      <c r="N7" s="536" t="s">
        <v>405</v>
      </c>
      <c r="O7" s="535" t="s">
        <v>406</v>
      </c>
      <c r="P7" s="537" t="s">
        <v>407</v>
      </c>
      <c r="Q7" s="537" t="s">
        <v>408</v>
      </c>
      <c r="R7" s="538" t="s">
        <v>409</v>
      </c>
      <c r="S7" s="537" t="s">
        <v>410</v>
      </c>
      <c r="T7" s="537" t="s">
        <v>411</v>
      </c>
    </row>
    <row r="8" spans="1:20" s="530" customFormat="1" ht="19.5" customHeight="1">
      <c r="A8" s="539"/>
      <c r="B8" s="532"/>
      <c r="C8" s="533" t="s">
        <v>412</v>
      </c>
      <c r="D8" s="533" t="s">
        <v>413</v>
      </c>
      <c r="E8" s="533" t="s">
        <v>414</v>
      </c>
      <c r="F8" s="533" t="s">
        <v>415</v>
      </c>
      <c r="G8" s="533" t="s">
        <v>416</v>
      </c>
      <c r="H8" s="533" t="s">
        <v>417</v>
      </c>
      <c r="I8" s="533" t="s">
        <v>418</v>
      </c>
      <c r="J8" s="533" t="s">
        <v>419</v>
      </c>
      <c r="K8" s="539"/>
      <c r="L8" s="537"/>
      <c r="M8" s="537"/>
      <c r="N8" s="540" t="s">
        <v>420</v>
      </c>
      <c r="O8" s="537"/>
      <c r="P8" s="537" t="s">
        <v>421</v>
      </c>
      <c r="Q8" s="537" t="s">
        <v>422</v>
      </c>
      <c r="R8" s="540" t="s">
        <v>423</v>
      </c>
      <c r="S8" s="541" t="s">
        <v>424</v>
      </c>
      <c r="T8" s="537" t="s">
        <v>425</v>
      </c>
    </row>
    <row r="9" spans="1:20" s="530" customFormat="1" ht="24" customHeight="1">
      <c r="A9" s="542" t="s">
        <v>374</v>
      </c>
      <c r="B9" s="543" t="s">
        <v>426</v>
      </c>
      <c r="C9" s="543" t="s">
        <v>427</v>
      </c>
      <c r="D9" s="543" t="s">
        <v>428</v>
      </c>
      <c r="E9" s="543" t="s">
        <v>427</v>
      </c>
      <c r="F9" s="543" t="s">
        <v>429</v>
      </c>
      <c r="G9" s="543" t="s">
        <v>430</v>
      </c>
      <c r="H9" s="543" t="s">
        <v>431</v>
      </c>
      <c r="I9" s="543" t="s">
        <v>432</v>
      </c>
      <c r="J9" s="544" t="s">
        <v>433</v>
      </c>
      <c r="K9" s="542" t="s">
        <v>374</v>
      </c>
      <c r="L9" s="545" t="s">
        <v>434</v>
      </c>
      <c r="M9" s="545" t="s">
        <v>435</v>
      </c>
      <c r="N9" s="546" t="s">
        <v>436</v>
      </c>
      <c r="O9" s="545" t="s">
        <v>437</v>
      </c>
      <c r="P9" s="545" t="s">
        <v>438</v>
      </c>
      <c r="Q9" s="545" t="s">
        <v>439</v>
      </c>
      <c r="R9" s="546" t="s">
        <v>440</v>
      </c>
      <c r="S9" s="547" t="s">
        <v>441</v>
      </c>
      <c r="T9" s="545" t="s">
        <v>442</v>
      </c>
    </row>
    <row r="10" spans="1:20" s="556" customFormat="1" ht="38.1" customHeight="1">
      <c r="A10" s="548">
        <v>2012</v>
      </c>
      <c r="B10" s="549">
        <v>1</v>
      </c>
      <c r="C10" s="550">
        <v>1</v>
      </c>
      <c r="D10" s="550">
        <v>1</v>
      </c>
      <c r="E10" s="551" t="s">
        <v>37</v>
      </c>
      <c r="F10" s="551" t="s">
        <v>37</v>
      </c>
      <c r="G10" s="550">
        <v>3</v>
      </c>
      <c r="H10" s="551" t="s">
        <v>37</v>
      </c>
      <c r="I10" s="550">
        <v>260</v>
      </c>
      <c r="J10" s="552">
        <v>1</v>
      </c>
      <c r="K10" s="548">
        <v>2012</v>
      </c>
      <c r="L10" s="553" t="s">
        <v>37</v>
      </c>
      <c r="M10" s="554" t="s">
        <v>37</v>
      </c>
      <c r="N10" s="554" t="s">
        <v>37</v>
      </c>
      <c r="O10" s="554" t="s">
        <v>37</v>
      </c>
      <c r="P10" s="554" t="s">
        <v>37</v>
      </c>
      <c r="Q10" s="554" t="s">
        <v>37</v>
      </c>
      <c r="R10" s="554">
        <v>2</v>
      </c>
      <c r="S10" s="554">
        <v>84</v>
      </c>
      <c r="T10" s="555">
        <v>37</v>
      </c>
    </row>
    <row r="11" spans="1:20" s="556" customFormat="1" ht="38.1" customHeight="1">
      <c r="A11" s="548">
        <v>2013</v>
      </c>
      <c r="B11" s="549">
        <v>1</v>
      </c>
      <c r="C11" s="550">
        <v>1</v>
      </c>
      <c r="D11" s="550">
        <v>1</v>
      </c>
      <c r="E11" s="551" t="s">
        <v>37</v>
      </c>
      <c r="F11" s="551" t="s">
        <v>37</v>
      </c>
      <c r="G11" s="550">
        <v>3</v>
      </c>
      <c r="H11" s="551" t="s">
        <v>37</v>
      </c>
      <c r="I11" s="550">
        <v>228</v>
      </c>
      <c r="J11" s="552" t="s">
        <v>37</v>
      </c>
      <c r="K11" s="548">
        <v>2013</v>
      </c>
      <c r="L11" s="553" t="s">
        <v>37</v>
      </c>
      <c r="M11" s="554" t="s">
        <v>37</v>
      </c>
      <c r="N11" s="554" t="s">
        <v>37</v>
      </c>
      <c r="O11" s="554" t="s">
        <v>37</v>
      </c>
      <c r="P11" s="554" t="s">
        <v>37</v>
      </c>
      <c r="Q11" s="554" t="s">
        <v>37</v>
      </c>
      <c r="R11" s="554">
        <v>2</v>
      </c>
      <c r="S11" s="554">
        <v>90</v>
      </c>
      <c r="T11" s="555">
        <v>35</v>
      </c>
    </row>
    <row r="12" spans="1:20" s="556" customFormat="1" ht="38.1" customHeight="1">
      <c r="A12" s="548">
        <v>2014</v>
      </c>
      <c r="B12" s="549">
        <v>1</v>
      </c>
      <c r="C12" s="550">
        <v>1</v>
      </c>
      <c r="D12" s="550" t="s">
        <v>275</v>
      </c>
      <c r="E12" s="551" t="s">
        <v>37</v>
      </c>
      <c r="F12" s="551" t="s">
        <v>37</v>
      </c>
      <c r="G12" s="550">
        <v>3</v>
      </c>
      <c r="H12" s="551" t="s">
        <v>37</v>
      </c>
      <c r="I12" s="550">
        <v>209</v>
      </c>
      <c r="J12" s="552">
        <v>1</v>
      </c>
      <c r="K12" s="548">
        <v>2014</v>
      </c>
      <c r="L12" s="553" t="s">
        <v>37</v>
      </c>
      <c r="M12" s="554" t="s">
        <v>37</v>
      </c>
      <c r="N12" s="554" t="s">
        <v>37</v>
      </c>
      <c r="O12" s="554" t="s">
        <v>37</v>
      </c>
      <c r="P12" s="554" t="s">
        <v>37</v>
      </c>
      <c r="Q12" s="554" t="s">
        <v>37</v>
      </c>
      <c r="R12" s="554">
        <v>2</v>
      </c>
      <c r="S12" s="554">
        <v>84</v>
      </c>
      <c r="T12" s="555">
        <v>33</v>
      </c>
    </row>
    <row r="13" spans="1:20" s="565" customFormat="1" ht="38.1" customHeight="1">
      <c r="A13" s="557">
        <v>2015</v>
      </c>
      <c r="B13" s="558">
        <v>1</v>
      </c>
      <c r="C13" s="559">
        <v>1</v>
      </c>
      <c r="D13" s="559" t="s">
        <v>275</v>
      </c>
      <c r="E13" s="560" t="s">
        <v>37</v>
      </c>
      <c r="F13" s="560" t="s">
        <v>37</v>
      </c>
      <c r="G13" s="559">
        <v>3</v>
      </c>
      <c r="H13" s="560">
        <v>0</v>
      </c>
      <c r="I13" s="559">
        <v>281</v>
      </c>
      <c r="J13" s="561">
        <v>1</v>
      </c>
      <c r="K13" s="548">
        <v>2015</v>
      </c>
      <c r="L13" s="562" t="s">
        <v>37</v>
      </c>
      <c r="M13" s="563" t="s">
        <v>37</v>
      </c>
      <c r="N13" s="563" t="s">
        <v>37</v>
      </c>
      <c r="O13" s="563" t="s">
        <v>37</v>
      </c>
      <c r="P13" s="563" t="s">
        <v>37</v>
      </c>
      <c r="Q13" s="563" t="s">
        <v>37</v>
      </c>
      <c r="R13" s="563">
        <v>2</v>
      </c>
      <c r="S13" s="563">
        <v>88</v>
      </c>
      <c r="T13" s="564">
        <v>31</v>
      </c>
    </row>
    <row r="14" spans="1:20" s="565" customFormat="1" ht="38.1" customHeight="1">
      <c r="A14" s="557">
        <v>2016</v>
      </c>
      <c r="B14" s="558">
        <v>1</v>
      </c>
      <c r="C14" s="559">
        <v>1</v>
      </c>
      <c r="D14" s="559">
        <v>1</v>
      </c>
      <c r="E14" s="560" t="s">
        <v>37</v>
      </c>
      <c r="F14" s="560" t="s">
        <v>37</v>
      </c>
      <c r="G14" s="559">
        <v>3</v>
      </c>
      <c r="H14" s="560">
        <v>0</v>
      </c>
      <c r="I14" s="559">
        <v>337</v>
      </c>
      <c r="J14" s="561">
        <v>1</v>
      </c>
      <c r="K14" s="548">
        <v>2016</v>
      </c>
      <c r="L14" s="562" t="s">
        <v>37</v>
      </c>
      <c r="M14" s="563" t="s">
        <v>37</v>
      </c>
      <c r="N14" s="563" t="s">
        <v>37</v>
      </c>
      <c r="O14" s="563" t="s">
        <v>37</v>
      </c>
      <c r="P14" s="563" t="s">
        <v>37</v>
      </c>
      <c r="Q14" s="563" t="s">
        <v>37</v>
      </c>
      <c r="R14" s="563">
        <v>2</v>
      </c>
      <c r="S14" s="563">
        <v>96</v>
      </c>
      <c r="T14" s="564">
        <v>33</v>
      </c>
    </row>
    <row r="15" spans="1:20" s="565" customFormat="1" ht="38.1" customHeight="1">
      <c r="A15" s="566">
        <v>2017</v>
      </c>
      <c r="B15" s="567">
        <v>1</v>
      </c>
      <c r="C15" s="568">
        <v>1</v>
      </c>
      <c r="D15" s="568">
        <v>1</v>
      </c>
      <c r="E15" s="560">
        <v>0</v>
      </c>
      <c r="F15" s="560">
        <v>0</v>
      </c>
      <c r="G15" s="568">
        <v>3</v>
      </c>
      <c r="H15" s="569">
        <v>0</v>
      </c>
      <c r="I15" s="568">
        <v>337</v>
      </c>
      <c r="J15" s="570">
        <v>1</v>
      </c>
      <c r="K15" s="571">
        <v>2017</v>
      </c>
      <c r="L15" s="562" t="s">
        <v>37</v>
      </c>
      <c r="M15" s="563" t="s">
        <v>37</v>
      </c>
      <c r="N15" s="563" t="s">
        <v>37</v>
      </c>
      <c r="O15" s="563" t="s">
        <v>37</v>
      </c>
      <c r="P15" s="563" t="s">
        <v>37</v>
      </c>
      <c r="Q15" s="563" t="s">
        <v>37</v>
      </c>
      <c r="R15" s="572">
        <v>2</v>
      </c>
      <c r="S15" s="572">
        <v>96</v>
      </c>
      <c r="T15" s="573">
        <v>33</v>
      </c>
    </row>
    <row r="16" spans="1:20" s="530" customFormat="1" ht="30" customHeight="1">
      <c r="A16" s="531"/>
      <c r="B16" s="1474" t="s">
        <v>391</v>
      </c>
      <c r="C16" s="1475"/>
      <c r="D16" s="1475"/>
      <c r="E16" s="1475"/>
      <c r="F16" s="1475"/>
      <c r="G16" s="1475"/>
      <c r="H16" s="1475"/>
      <c r="I16" s="1475"/>
      <c r="J16" s="1476"/>
      <c r="K16" s="531"/>
      <c r="L16" s="1480" t="s">
        <v>392</v>
      </c>
      <c r="M16" s="1481"/>
      <c r="N16" s="1481"/>
      <c r="O16" s="1481"/>
      <c r="P16" s="1481"/>
      <c r="Q16" s="1482"/>
      <c r="R16" s="1483" t="s">
        <v>443</v>
      </c>
      <c r="S16" s="1484"/>
      <c r="T16" s="1485"/>
    </row>
    <row r="17" spans="1:20" s="530" customFormat="1" ht="30" customHeight="1">
      <c r="A17" s="531" t="s">
        <v>444</v>
      </c>
      <c r="B17" s="1486" t="s">
        <v>445</v>
      </c>
      <c r="C17" s="1487"/>
      <c r="D17" s="536" t="s">
        <v>446</v>
      </c>
      <c r="E17" s="536" t="s">
        <v>447</v>
      </c>
      <c r="F17" s="574" t="s">
        <v>448</v>
      </c>
      <c r="G17" s="537" t="s">
        <v>449</v>
      </c>
      <c r="H17" s="575" t="s">
        <v>450</v>
      </c>
      <c r="I17" s="535" t="s">
        <v>403</v>
      </c>
      <c r="J17" s="535" t="s">
        <v>406</v>
      </c>
      <c r="K17" s="531" t="s">
        <v>444</v>
      </c>
      <c r="L17" s="1488" t="s">
        <v>451</v>
      </c>
      <c r="M17" s="1489"/>
      <c r="N17" s="576" t="s">
        <v>452</v>
      </c>
      <c r="O17" s="576" t="s">
        <v>453</v>
      </c>
      <c r="P17" s="576" t="s">
        <v>454</v>
      </c>
      <c r="Q17" s="577" t="s">
        <v>455</v>
      </c>
      <c r="R17" s="578" t="s">
        <v>456</v>
      </c>
      <c r="S17" s="579" t="s">
        <v>457</v>
      </c>
      <c r="T17" s="580" t="s">
        <v>458</v>
      </c>
    </row>
    <row r="18" spans="1:20" s="530" customFormat="1" ht="23.25" customHeight="1">
      <c r="A18" s="539"/>
      <c r="B18" s="535" t="s">
        <v>459</v>
      </c>
      <c r="C18" s="581" t="s">
        <v>460</v>
      </c>
      <c r="D18" s="540" t="s">
        <v>461</v>
      </c>
      <c r="E18" s="540" t="s">
        <v>462</v>
      </c>
      <c r="F18" s="582" t="s">
        <v>463</v>
      </c>
      <c r="G18" s="535" t="s">
        <v>464</v>
      </c>
      <c r="H18" s="540" t="s">
        <v>420</v>
      </c>
      <c r="I18" s="537"/>
      <c r="J18" s="537"/>
      <c r="K18" s="539"/>
      <c r="L18" s="1490" t="s">
        <v>465</v>
      </c>
      <c r="M18" s="1491"/>
      <c r="N18" s="576" t="s">
        <v>466</v>
      </c>
      <c r="O18" s="583" t="s">
        <v>467</v>
      </c>
      <c r="P18" s="583" t="s">
        <v>468</v>
      </c>
      <c r="Q18" s="584" t="s">
        <v>469</v>
      </c>
      <c r="R18" s="578" t="s">
        <v>470</v>
      </c>
      <c r="S18" s="579" t="s">
        <v>471</v>
      </c>
      <c r="T18" s="585" t="s">
        <v>472</v>
      </c>
    </row>
    <row r="19" spans="1:20" s="530" customFormat="1" ht="22.5" customHeight="1">
      <c r="A19" s="542" t="s">
        <v>374</v>
      </c>
      <c r="B19" s="546" t="s">
        <v>473</v>
      </c>
      <c r="C19" s="586" t="s">
        <v>474</v>
      </c>
      <c r="D19" s="546"/>
      <c r="E19" s="546" t="s">
        <v>475</v>
      </c>
      <c r="F19" s="587" t="s">
        <v>431</v>
      </c>
      <c r="G19" s="545" t="s">
        <v>476</v>
      </c>
      <c r="H19" s="546" t="s">
        <v>436</v>
      </c>
      <c r="I19" s="545" t="s">
        <v>434</v>
      </c>
      <c r="J19" s="545" t="s">
        <v>437</v>
      </c>
      <c r="K19" s="542" t="s">
        <v>374</v>
      </c>
      <c r="L19" s="1492" t="s">
        <v>477</v>
      </c>
      <c r="M19" s="1493"/>
      <c r="N19" s="588" t="s">
        <v>478</v>
      </c>
      <c r="O19" s="588" t="s">
        <v>479</v>
      </c>
      <c r="P19" s="588" t="s">
        <v>478</v>
      </c>
      <c r="Q19" s="589" t="s">
        <v>480</v>
      </c>
      <c r="R19" s="590" t="s">
        <v>481</v>
      </c>
      <c r="S19" s="591" t="s">
        <v>482</v>
      </c>
      <c r="T19" s="590" t="s">
        <v>483</v>
      </c>
    </row>
    <row r="20" spans="1:20" s="556" customFormat="1" ht="38.1" customHeight="1">
      <c r="A20" s="548">
        <v>2012</v>
      </c>
      <c r="B20" s="861" t="s">
        <v>37</v>
      </c>
      <c r="C20" s="862" t="s">
        <v>37</v>
      </c>
      <c r="D20" s="863">
        <v>1</v>
      </c>
      <c r="E20" s="863">
        <v>2</v>
      </c>
      <c r="F20" s="706">
        <v>1</v>
      </c>
      <c r="G20" s="862" t="s">
        <v>37</v>
      </c>
      <c r="H20" s="706">
        <v>1</v>
      </c>
      <c r="I20" s="706">
        <v>1</v>
      </c>
      <c r="J20" s="864">
        <v>0</v>
      </c>
      <c r="K20" s="59">
        <v>2012</v>
      </c>
      <c r="L20" s="1467">
        <v>43</v>
      </c>
      <c r="M20" s="1468"/>
      <c r="N20" s="563">
        <v>208</v>
      </c>
      <c r="O20" s="592">
        <v>0</v>
      </c>
      <c r="P20" s="592">
        <v>0</v>
      </c>
      <c r="Q20" s="563">
        <v>2</v>
      </c>
      <c r="R20" s="592">
        <v>0</v>
      </c>
      <c r="S20" s="592">
        <v>0</v>
      </c>
      <c r="T20" s="593">
        <v>0</v>
      </c>
    </row>
    <row r="21" spans="1:20" s="556" customFormat="1" ht="38.1" customHeight="1">
      <c r="A21" s="548">
        <v>2013</v>
      </c>
      <c r="B21" s="861" t="s">
        <v>37</v>
      </c>
      <c r="C21" s="862">
        <v>1</v>
      </c>
      <c r="D21" s="863">
        <v>1</v>
      </c>
      <c r="E21" s="863">
        <v>2</v>
      </c>
      <c r="F21" s="706">
        <v>1</v>
      </c>
      <c r="G21" s="862" t="s">
        <v>37</v>
      </c>
      <c r="H21" s="706">
        <v>1</v>
      </c>
      <c r="I21" s="706">
        <v>1</v>
      </c>
      <c r="J21" s="864" t="s">
        <v>37</v>
      </c>
      <c r="K21" s="59">
        <v>2013</v>
      </c>
      <c r="L21" s="1467">
        <v>44</v>
      </c>
      <c r="M21" s="1469"/>
      <c r="N21" s="563">
        <v>203</v>
      </c>
      <c r="O21" s="592" t="s">
        <v>37</v>
      </c>
      <c r="P21" s="592" t="s">
        <v>37</v>
      </c>
      <c r="Q21" s="563">
        <v>2</v>
      </c>
      <c r="R21" s="592" t="s">
        <v>37</v>
      </c>
      <c r="S21" s="592" t="s">
        <v>37</v>
      </c>
      <c r="T21" s="593" t="s">
        <v>37</v>
      </c>
    </row>
    <row r="22" spans="1:20" s="556" customFormat="1" ht="38.1" customHeight="1">
      <c r="A22" s="548">
        <v>2014</v>
      </c>
      <c r="B22" s="861" t="s">
        <v>37</v>
      </c>
      <c r="C22" s="862">
        <v>1</v>
      </c>
      <c r="D22" s="863">
        <v>1</v>
      </c>
      <c r="E22" s="863">
        <v>2</v>
      </c>
      <c r="F22" s="706">
        <v>1</v>
      </c>
      <c r="G22" s="862" t="s">
        <v>37</v>
      </c>
      <c r="H22" s="706">
        <v>1</v>
      </c>
      <c r="I22" s="865">
        <v>1</v>
      </c>
      <c r="J22" s="864" t="s">
        <v>37</v>
      </c>
      <c r="K22" s="59">
        <v>2014</v>
      </c>
      <c r="L22" s="1467">
        <v>42</v>
      </c>
      <c r="M22" s="1468"/>
      <c r="N22" s="563">
        <v>186</v>
      </c>
      <c r="O22" s="592" t="s">
        <v>37</v>
      </c>
      <c r="P22" s="592" t="s">
        <v>37</v>
      </c>
      <c r="Q22" s="563">
        <v>2</v>
      </c>
      <c r="R22" s="592" t="s">
        <v>37</v>
      </c>
      <c r="S22" s="592" t="s">
        <v>37</v>
      </c>
      <c r="T22" s="593" t="s">
        <v>37</v>
      </c>
    </row>
    <row r="23" spans="1:20" s="556" customFormat="1" ht="38.1" customHeight="1">
      <c r="A23" s="548">
        <v>2015</v>
      </c>
      <c r="B23" s="861" t="s">
        <v>37</v>
      </c>
      <c r="C23" s="866">
        <v>1</v>
      </c>
      <c r="D23" s="867">
        <v>1</v>
      </c>
      <c r="E23" s="867">
        <v>2</v>
      </c>
      <c r="F23" s="868">
        <v>1</v>
      </c>
      <c r="G23" s="862" t="s">
        <v>37</v>
      </c>
      <c r="H23" s="706">
        <v>1</v>
      </c>
      <c r="I23" s="706">
        <v>1</v>
      </c>
      <c r="J23" s="864" t="s">
        <v>37</v>
      </c>
      <c r="K23" s="59">
        <v>2015</v>
      </c>
      <c r="L23" s="1467">
        <v>41</v>
      </c>
      <c r="M23" s="1468"/>
      <c r="N23" s="563">
        <v>191</v>
      </c>
      <c r="O23" s="592" t="s">
        <v>37</v>
      </c>
      <c r="P23" s="592" t="s">
        <v>37</v>
      </c>
      <c r="Q23" s="563">
        <v>2</v>
      </c>
      <c r="R23" s="592" t="s">
        <v>37</v>
      </c>
      <c r="S23" s="592" t="s">
        <v>37</v>
      </c>
      <c r="T23" s="593" t="s">
        <v>37</v>
      </c>
    </row>
    <row r="24" spans="1:20" s="556" customFormat="1" ht="38.1" customHeight="1">
      <c r="A24" s="548">
        <v>2016</v>
      </c>
      <c r="B24" s="861" t="s">
        <v>37</v>
      </c>
      <c r="C24" s="866">
        <v>1</v>
      </c>
      <c r="D24" s="867">
        <v>1</v>
      </c>
      <c r="E24" s="867">
        <v>2</v>
      </c>
      <c r="F24" s="868">
        <v>1</v>
      </c>
      <c r="G24" s="862" t="s">
        <v>37</v>
      </c>
      <c r="H24" s="706">
        <v>1</v>
      </c>
      <c r="I24" s="706">
        <v>1</v>
      </c>
      <c r="J24" s="864" t="s">
        <v>37</v>
      </c>
      <c r="K24" s="59">
        <v>2016</v>
      </c>
      <c r="L24" s="1467">
        <v>45</v>
      </c>
      <c r="M24" s="1469"/>
      <c r="N24" s="563">
        <v>191</v>
      </c>
      <c r="O24" s="592" t="s">
        <v>37</v>
      </c>
      <c r="P24" s="592" t="s">
        <v>37</v>
      </c>
      <c r="Q24" s="563">
        <v>2</v>
      </c>
      <c r="R24" s="592" t="s">
        <v>37</v>
      </c>
      <c r="S24" s="592" t="s">
        <v>37</v>
      </c>
      <c r="T24" s="593" t="s">
        <v>37</v>
      </c>
    </row>
    <row r="25" spans="1:20" s="565" customFormat="1" ht="38.1" customHeight="1">
      <c r="A25" s="571">
        <v>2017</v>
      </c>
      <c r="B25" s="869">
        <v>0</v>
      </c>
      <c r="C25" s="870">
        <v>1</v>
      </c>
      <c r="D25" s="871">
        <v>1</v>
      </c>
      <c r="E25" s="871">
        <v>2</v>
      </c>
      <c r="F25" s="872">
        <v>1</v>
      </c>
      <c r="G25" s="873">
        <v>0</v>
      </c>
      <c r="H25" s="716">
        <v>1</v>
      </c>
      <c r="I25" s="716">
        <v>1</v>
      </c>
      <c r="J25" s="874">
        <v>0</v>
      </c>
      <c r="K25" s="62">
        <v>2017</v>
      </c>
      <c r="L25" s="1470">
        <v>48</v>
      </c>
      <c r="M25" s="1471"/>
      <c r="N25" s="572">
        <v>200</v>
      </c>
      <c r="O25" s="594">
        <v>0</v>
      </c>
      <c r="P25" s="594">
        <v>0</v>
      </c>
      <c r="Q25" s="572">
        <v>2</v>
      </c>
      <c r="R25" s="594">
        <v>0</v>
      </c>
      <c r="S25" s="594">
        <v>0</v>
      </c>
      <c r="T25" s="595">
        <v>0</v>
      </c>
    </row>
    <row r="26" spans="1:20" s="596" customFormat="1" ht="17.25" customHeight="1">
      <c r="A26" s="1472" t="s">
        <v>484</v>
      </c>
      <c r="B26" s="1472"/>
      <c r="C26" s="1472"/>
      <c r="D26" s="1472"/>
      <c r="E26" s="1472"/>
      <c r="F26" s="1472"/>
      <c r="G26" s="1472"/>
      <c r="H26" s="1472"/>
      <c r="I26" s="1472"/>
      <c r="J26" s="1472"/>
      <c r="K26" s="1472" t="s">
        <v>484</v>
      </c>
      <c r="L26" s="1472"/>
      <c r="M26" s="1472"/>
      <c r="N26" s="1472"/>
      <c r="O26" s="1472"/>
      <c r="P26" s="1472"/>
      <c r="Q26" s="1472"/>
      <c r="R26" s="1472"/>
      <c r="S26" s="1472"/>
      <c r="T26" s="1472"/>
    </row>
    <row r="27" spans="1:20" s="493" customFormat="1" ht="13.5" customHeight="1">
      <c r="A27" s="492"/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597"/>
      <c r="M27" s="597"/>
      <c r="N27" s="492"/>
      <c r="O27" s="492"/>
      <c r="P27" s="492"/>
      <c r="Q27" s="492"/>
      <c r="R27" s="492"/>
      <c r="S27" s="492"/>
      <c r="T27" s="492"/>
    </row>
    <row r="28" spans="1:20" s="493" customFormat="1" ht="13.5" customHeight="1">
      <c r="A28" s="492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597"/>
      <c r="M28" s="597"/>
      <c r="N28" s="492"/>
      <c r="O28" s="492"/>
      <c r="P28" s="492"/>
      <c r="Q28" s="492"/>
      <c r="R28" s="492"/>
      <c r="S28" s="492"/>
      <c r="T28" s="492"/>
    </row>
    <row r="29" spans="1:20" ht="13.5" customHeight="1"/>
    <row r="30" spans="1:20" ht="13.5" customHeight="1"/>
    <row r="31" spans="1:20" ht="13.5" customHeight="1"/>
    <row r="32" spans="1:20" ht="13.5" customHeight="1"/>
    <row r="33" ht="13.5" customHeight="1"/>
    <row r="34" ht="13.5" customHeight="1"/>
  </sheetData>
  <mergeCells count="26">
    <mergeCell ref="A2:J2"/>
    <mergeCell ref="K2:T2"/>
    <mergeCell ref="A3:J3"/>
    <mergeCell ref="K3:T3"/>
    <mergeCell ref="A4:J4"/>
    <mergeCell ref="K4:T4"/>
    <mergeCell ref="L21:M21"/>
    <mergeCell ref="C5:E5"/>
    <mergeCell ref="G5:J5"/>
    <mergeCell ref="R5:T5"/>
    <mergeCell ref="B6:J6"/>
    <mergeCell ref="L6:T6"/>
    <mergeCell ref="B16:J16"/>
    <mergeCell ref="L16:Q16"/>
    <mergeCell ref="R16:T16"/>
    <mergeCell ref="B17:C17"/>
    <mergeCell ref="L17:M17"/>
    <mergeCell ref="L18:M18"/>
    <mergeCell ref="L19:M19"/>
    <mergeCell ref="L20:M20"/>
    <mergeCell ref="L22:M22"/>
    <mergeCell ref="L23:M23"/>
    <mergeCell ref="L24:M24"/>
    <mergeCell ref="L25:M25"/>
    <mergeCell ref="A26:J26"/>
    <mergeCell ref="K26:T26"/>
  </mergeCells>
  <phoneticPr fontId="2" type="noConversion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topLeftCell="A7" zoomScale="85" zoomScaleSheetLayoutView="85" workbookViewId="0">
      <selection activeCell="L14" sqref="L14"/>
    </sheetView>
  </sheetViews>
  <sheetFormatPr defaultColWidth="9" defaultRowHeight="14.25"/>
  <cols>
    <col min="1" max="1" width="11.25" style="599" customWidth="1"/>
    <col min="2" max="6" width="14.875" style="599" customWidth="1"/>
    <col min="7" max="16384" width="9" style="599"/>
  </cols>
  <sheetData>
    <row r="1" spans="1:23" ht="5.0999999999999996" customHeight="1">
      <c r="A1" s="598"/>
      <c r="B1" s="598"/>
      <c r="C1" s="598"/>
      <c r="D1" s="598"/>
      <c r="E1" s="598"/>
      <c r="F1" s="598"/>
    </row>
    <row r="2" spans="1:23" ht="50.1" customHeight="1">
      <c r="A2" s="1231"/>
      <c r="B2" s="1231"/>
      <c r="C2" s="1231"/>
      <c r="D2" s="1231"/>
      <c r="E2" s="1231"/>
      <c r="F2" s="1231"/>
      <c r="G2" s="15"/>
      <c r="H2" s="1231"/>
      <c r="I2" s="1231"/>
      <c r="J2" s="1231"/>
      <c r="K2" s="1231"/>
      <c r="L2" s="1231"/>
      <c r="M2" s="1231"/>
      <c r="N2" s="1231"/>
      <c r="O2" s="1231"/>
      <c r="P2" s="1231"/>
      <c r="Q2" s="15"/>
      <c r="R2" s="15"/>
      <c r="S2" s="15"/>
      <c r="T2" s="15"/>
      <c r="U2" s="15"/>
      <c r="V2" s="15"/>
      <c r="W2" s="15"/>
    </row>
    <row r="3" spans="1:23" s="600" customFormat="1" ht="21" customHeight="1">
      <c r="A3" s="1269" t="s">
        <v>485</v>
      </c>
      <c r="B3" s="1270"/>
      <c r="C3" s="1270"/>
      <c r="D3" s="1270"/>
      <c r="E3" s="1270"/>
      <c r="F3" s="1270"/>
    </row>
    <row r="4" spans="1:23" s="600" customFormat="1" ht="20.100000000000001" customHeight="1">
      <c r="A4" s="1230" t="s">
        <v>486</v>
      </c>
      <c r="B4" s="1234"/>
      <c r="C4" s="1234"/>
      <c r="D4" s="1234"/>
      <c r="E4" s="1234"/>
      <c r="F4" s="1234"/>
    </row>
    <row r="5" spans="1:23" s="603" customFormat="1" ht="20.100000000000001" customHeight="1">
      <c r="A5" s="601" t="s">
        <v>487</v>
      </c>
      <c r="B5" s="601"/>
      <c r="C5" s="601"/>
      <c r="D5" s="601"/>
      <c r="E5" s="601"/>
      <c r="F5" s="602" t="s">
        <v>488</v>
      </c>
    </row>
    <row r="6" spans="1:23" s="605" customFormat="1" ht="21.75" customHeight="1">
      <c r="A6" s="1494" t="s">
        <v>489</v>
      </c>
      <c r="B6" s="1497" t="s">
        <v>490</v>
      </c>
      <c r="C6" s="1498"/>
      <c r="D6" s="1498"/>
      <c r="E6" s="604" t="s">
        <v>491</v>
      </c>
      <c r="F6" s="604" t="s">
        <v>492</v>
      </c>
    </row>
    <row r="7" spans="1:23" s="605" customFormat="1" ht="21.75" customHeight="1">
      <c r="A7" s="1495"/>
      <c r="B7" s="1335"/>
      <c r="C7" s="1499"/>
      <c r="D7" s="1499"/>
      <c r="E7" s="606" t="s">
        <v>493</v>
      </c>
      <c r="F7" s="606" t="s">
        <v>493</v>
      </c>
    </row>
    <row r="8" spans="1:23" s="605" customFormat="1" ht="21.75" customHeight="1">
      <c r="A8" s="1495"/>
      <c r="B8" s="607"/>
      <c r="C8" s="608" t="s">
        <v>494</v>
      </c>
      <c r="D8" s="609" t="s">
        <v>495</v>
      </c>
      <c r="E8" s="606"/>
      <c r="F8" s="606" t="s">
        <v>496</v>
      </c>
    </row>
    <row r="9" spans="1:23" s="605" customFormat="1" ht="21.75" customHeight="1">
      <c r="A9" s="1496"/>
      <c r="B9" s="610"/>
      <c r="C9" s="611" t="s">
        <v>497</v>
      </c>
      <c r="D9" s="612" t="s">
        <v>498</v>
      </c>
      <c r="E9" s="611" t="s">
        <v>499</v>
      </c>
      <c r="F9" s="611" t="s">
        <v>500</v>
      </c>
    </row>
    <row r="10" spans="1:23" ht="96.4" customHeight="1">
      <c r="A10" s="613" t="s">
        <v>501</v>
      </c>
      <c r="B10" s="614">
        <v>67582</v>
      </c>
      <c r="C10" s="615">
        <v>10970</v>
      </c>
      <c r="D10" s="615">
        <v>56612</v>
      </c>
      <c r="E10" s="615">
        <v>11000</v>
      </c>
      <c r="F10" s="616">
        <v>47000</v>
      </c>
    </row>
    <row r="11" spans="1:23" ht="96.4" customHeight="1">
      <c r="A11" s="613" t="s">
        <v>502</v>
      </c>
      <c r="B11" s="614">
        <v>67582</v>
      </c>
      <c r="C11" s="615">
        <v>10970</v>
      </c>
      <c r="D11" s="615">
        <v>56612</v>
      </c>
      <c r="E11" s="615">
        <v>11000</v>
      </c>
      <c r="F11" s="616">
        <v>47000</v>
      </c>
    </row>
    <row r="12" spans="1:23" ht="96.4" customHeight="1">
      <c r="A12" s="613" t="s">
        <v>503</v>
      </c>
      <c r="B12" s="614">
        <v>67582</v>
      </c>
      <c r="C12" s="615">
        <v>10970</v>
      </c>
      <c r="D12" s="615">
        <v>56612</v>
      </c>
      <c r="E12" s="615">
        <v>11000</v>
      </c>
      <c r="F12" s="616">
        <v>47000</v>
      </c>
    </row>
    <row r="13" spans="1:23" s="621" customFormat="1" ht="96.4" customHeight="1">
      <c r="A13" s="617" t="s">
        <v>504</v>
      </c>
      <c r="B13" s="618">
        <v>67582</v>
      </c>
      <c r="C13" s="619">
        <v>10970</v>
      </c>
      <c r="D13" s="619">
        <v>56612</v>
      </c>
      <c r="E13" s="619">
        <v>11000</v>
      </c>
      <c r="F13" s="620">
        <v>47000</v>
      </c>
    </row>
    <row r="14" spans="1:23" s="621" customFormat="1" ht="96.4" customHeight="1">
      <c r="A14" s="617" t="s">
        <v>505</v>
      </c>
      <c r="B14" s="618">
        <v>67582</v>
      </c>
      <c r="C14" s="619">
        <v>10970</v>
      </c>
      <c r="D14" s="619">
        <v>56612</v>
      </c>
      <c r="E14" s="619">
        <v>11000</v>
      </c>
      <c r="F14" s="620">
        <v>47000</v>
      </c>
    </row>
    <row r="15" spans="1:23" s="621" customFormat="1" ht="96.4" customHeight="1">
      <c r="A15" s="622" t="s">
        <v>506</v>
      </c>
      <c r="B15" s="623">
        <v>67582</v>
      </c>
      <c r="C15" s="624">
        <v>10970</v>
      </c>
      <c r="D15" s="624">
        <v>56612</v>
      </c>
      <c r="E15" s="624">
        <v>11000</v>
      </c>
      <c r="F15" s="625">
        <v>47000</v>
      </c>
    </row>
    <row r="16" spans="1:23" s="605" customFormat="1" ht="15.95" customHeight="1">
      <c r="A16" s="626" t="s">
        <v>507</v>
      </c>
      <c r="B16" s="627"/>
      <c r="C16" s="627"/>
      <c r="D16" s="627"/>
      <c r="E16" s="627"/>
      <c r="F16" s="627"/>
    </row>
  </sheetData>
  <mergeCells count="6">
    <mergeCell ref="A2:F2"/>
    <mergeCell ref="H2:P2"/>
    <mergeCell ref="A3:F3"/>
    <mergeCell ref="A4:F4"/>
    <mergeCell ref="A6:A9"/>
    <mergeCell ref="B6:D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85" zoomScaleSheetLayoutView="85" workbookViewId="0">
      <selection activeCell="L25" sqref="L25"/>
    </sheetView>
  </sheetViews>
  <sheetFormatPr defaultColWidth="9" defaultRowHeight="14.25"/>
  <cols>
    <col min="1" max="1" width="11.25" style="629" customWidth="1"/>
    <col min="2" max="2" width="9.25" style="629" customWidth="1"/>
    <col min="3" max="3" width="9.375" style="629" customWidth="1"/>
    <col min="4" max="9" width="9.25" style="629" customWidth="1"/>
    <col min="10" max="16384" width="9" style="629"/>
  </cols>
  <sheetData>
    <row r="1" spans="1:23" ht="5.0999999999999996" customHeight="1">
      <c r="A1" s="628"/>
      <c r="B1" s="628"/>
      <c r="C1" s="628"/>
      <c r="D1" s="628"/>
      <c r="E1" s="628"/>
      <c r="F1" s="628"/>
      <c r="G1" s="628"/>
      <c r="H1" s="628"/>
      <c r="I1" s="628"/>
    </row>
    <row r="2" spans="1:23" ht="50.1" customHeight="1">
      <c r="A2" s="1231"/>
      <c r="B2" s="1231"/>
      <c r="C2" s="1231"/>
      <c r="D2" s="1231"/>
      <c r="E2" s="1231"/>
      <c r="F2" s="1231"/>
      <c r="G2" s="1231"/>
      <c r="H2" s="1231"/>
      <c r="I2" s="1231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</row>
    <row r="3" spans="1:23" s="631" customFormat="1" ht="21" customHeight="1">
      <c r="A3" s="1269" t="s">
        <v>508</v>
      </c>
      <c r="B3" s="1270"/>
      <c r="C3" s="1270"/>
      <c r="D3" s="1270"/>
      <c r="E3" s="1270"/>
      <c r="F3" s="1270"/>
      <c r="G3" s="1270"/>
      <c r="H3" s="1270"/>
      <c r="I3" s="1270"/>
    </row>
    <row r="4" spans="1:23" s="632" customFormat="1" ht="20.100000000000001" customHeight="1">
      <c r="A4" s="1230" t="s">
        <v>509</v>
      </c>
      <c r="B4" s="1234"/>
      <c r="C4" s="1234"/>
      <c r="D4" s="1234"/>
      <c r="E4" s="1234"/>
      <c r="F4" s="1234"/>
      <c r="G4" s="1234"/>
      <c r="H4" s="1234"/>
      <c r="I4" s="1234"/>
    </row>
    <row r="5" spans="1:23" s="635" customFormat="1" ht="20.100000000000001" customHeight="1">
      <c r="A5" s="633" t="s">
        <v>510</v>
      </c>
      <c r="B5" s="633"/>
      <c r="C5" s="633"/>
      <c r="D5" s="633"/>
      <c r="E5" s="633"/>
      <c r="F5" s="633"/>
      <c r="G5" s="633"/>
      <c r="H5" s="633"/>
      <c r="I5" s="634" t="s">
        <v>511</v>
      </c>
    </row>
    <row r="6" spans="1:23" s="637" customFormat="1" ht="21.75" customHeight="1">
      <c r="A6" s="636"/>
      <c r="B6" s="1459" t="s">
        <v>512</v>
      </c>
      <c r="C6" s="1460"/>
      <c r="D6" s="1460"/>
      <c r="E6" s="1461"/>
      <c r="F6" s="1459" t="s">
        <v>513</v>
      </c>
      <c r="G6" s="1461"/>
      <c r="H6" s="1459" t="s">
        <v>514</v>
      </c>
      <c r="I6" s="1461"/>
    </row>
    <row r="7" spans="1:23" s="637" customFormat="1" ht="21.75" customHeight="1">
      <c r="A7" s="638" t="s">
        <v>515</v>
      </c>
      <c r="B7" s="1500" t="s">
        <v>516</v>
      </c>
      <c r="C7" s="1506"/>
      <c r="D7" s="1506"/>
      <c r="E7" s="1501"/>
      <c r="F7" s="1500" t="s">
        <v>517</v>
      </c>
      <c r="G7" s="1501"/>
      <c r="H7" s="1500" t="s">
        <v>518</v>
      </c>
      <c r="I7" s="1501"/>
    </row>
    <row r="8" spans="1:23" s="637" customFormat="1" ht="21.75" customHeight="1">
      <c r="A8" s="638"/>
      <c r="B8" s="1460" t="s">
        <v>519</v>
      </c>
      <c r="C8" s="1302"/>
      <c r="D8" s="1459" t="s">
        <v>520</v>
      </c>
      <c r="E8" s="1461"/>
      <c r="F8" s="636" t="s">
        <v>519</v>
      </c>
      <c r="G8" s="636" t="s">
        <v>520</v>
      </c>
      <c r="H8" s="636" t="s">
        <v>519</v>
      </c>
      <c r="I8" s="636" t="s">
        <v>520</v>
      </c>
    </row>
    <row r="9" spans="1:23" s="637" customFormat="1" ht="21.75" customHeight="1">
      <c r="A9" s="639" t="s">
        <v>521</v>
      </c>
      <c r="B9" s="1506" t="s">
        <v>522</v>
      </c>
      <c r="C9" s="1304"/>
      <c r="D9" s="1500" t="s">
        <v>523</v>
      </c>
      <c r="E9" s="1501"/>
      <c r="F9" s="640" t="s">
        <v>522</v>
      </c>
      <c r="G9" s="639" t="s">
        <v>523</v>
      </c>
      <c r="H9" s="640" t="s">
        <v>522</v>
      </c>
      <c r="I9" s="639" t="s">
        <v>523</v>
      </c>
    </row>
    <row r="10" spans="1:23" s="644" customFormat="1" ht="39.950000000000003" customHeight="1">
      <c r="A10" s="641">
        <v>2012</v>
      </c>
      <c r="B10" s="1502">
        <v>2</v>
      </c>
      <c r="C10" s="1503"/>
      <c r="D10" s="1503">
        <v>6263</v>
      </c>
      <c r="E10" s="1503"/>
      <c r="F10" s="642">
        <v>1</v>
      </c>
      <c r="G10" s="642">
        <v>5050</v>
      </c>
      <c r="H10" s="642">
        <v>1</v>
      </c>
      <c r="I10" s="643">
        <v>1213</v>
      </c>
    </row>
    <row r="11" spans="1:23" s="645" customFormat="1" ht="39.950000000000003" customHeight="1">
      <c r="A11" s="641">
        <v>2013</v>
      </c>
      <c r="B11" s="1502">
        <v>2</v>
      </c>
      <c r="C11" s="1503"/>
      <c r="D11" s="1503">
        <v>6263</v>
      </c>
      <c r="E11" s="1503"/>
      <c r="F11" s="642">
        <v>1</v>
      </c>
      <c r="G11" s="642">
        <v>5050</v>
      </c>
      <c r="H11" s="642">
        <v>1</v>
      </c>
      <c r="I11" s="643">
        <v>1213</v>
      </c>
    </row>
    <row r="12" spans="1:23" s="645" customFormat="1" ht="39.950000000000003" customHeight="1">
      <c r="A12" s="641">
        <v>2014</v>
      </c>
      <c r="B12" s="1502">
        <v>2</v>
      </c>
      <c r="C12" s="1503"/>
      <c r="D12" s="1503">
        <v>6263</v>
      </c>
      <c r="E12" s="1503"/>
      <c r="F12" s="642">
        <v>1</v>
      </c>
      <c r="G12" s="642">
        <v>5050</v>
      </c>
      <c r="H12" s="642">
        <v>1</v>
      </c>
      <c r="I12" s="643">
        <v>1213</v>
      </c>
    </row>
    <row r="13" spans="1:23" s="646" customFormat="1" ht="39.950000000000003" customHeight="1">
      <c r="A13" s="641">
        <v>2015</v>
      </c>
      <c r="B13" s="1502">
        <v>2</v>
      </c>
      <c r="C13" s="1503"/>
      <c r="D13" s="1503">
        <v>6346</v>
      </c>
      <c r="E13" s="1503"/>
      <c r="F13" s="642">
        <v>1</v>
      </c>
      <c r="G13" s="642">
        <v>5050</v>
      </c>
      <c r="H13" s="642">
        <v>1</v>
      </c>
      <c r="I13" s="643">
        <v>1296</v>
      </c>
    </row>
    <row r="14" spans="1:23" s="646" customFormat="1" ht="39.950000000000003" customHeight="1">
      <c r="A14" s="641">
        <v>2016</v>
      </c>
      <c r="B14" s="1502">
        <v>2</v>
      </c>
      <c r="C14" s="1503"/>
      <c r="D14" s="1503">
        <v>7098</v>
      </c>
      <c r="E14" s="1503"/>
      <c r="F14" s="647">
        <v>0</v>
      </c>
      <c r="G14" s="647">
        <v>0</v>
      </c>
      <c r="H14" s="642">
        <v>1</v>
      </c>
      <c r="I14" s="643">
        <v>1296</v>
      </c>
    </row>
    <row r="15" spans="1:23" s="646" customFormat="1" ht="39.950000000000003" customHeight="1">
      <c r="A15" s="648">
        <v>2017</v>
      </c>
      <c r="B15" s="1504">
        <v>1</v>
      </c>
      <c r="C15" s="1505"/>
      <c r="D15" s="1505">
        <v>5802</v>
      </c>
      <c r="E15" s="1505"/>
      <c r="F15" s="649">
        <v>0</v>
      </c>
      <c r="G15" s="649">
        <v>0</v>
      </c>
      <c r="H15" s="650" t="s">
        <v>275</v>
      </c>
      <c r="I15" s="651" t="s">
        <v>275</v>
      </c>
    </row>
    <row r="16" spans="1:23" s="637" customFormat="1" ht="21.75" customHeight="1">
      <c r="A16" s="638"/>
      <c r="B16" s="1463" t="s">
        <v>524</v>
      </c>
      <c r="C16" s="1465"/>
      <c r="D16" s="1463" t="s">
        <v>525</v>
      </c>
      <c r="E16" s="1465"/>
      <c r="F16" s="1463" t="s">
        <v>526</v>
      </c>
      <c r="G16" s="1465"/>
      <c r="H16" s="1463" t="s">
        <v>527</v>
      </c>
      <c r="I16" s="1465"/>
    </row>
    <row r="17" spans="1:9" s="637" customFormat="1" ht="21.75" customHeight="1">
      <c r="A17" s="638" t="s">
        <v>515</v>
      </c>
      <c r="B17" s="1500" t="s">
        <v>528</v>
      </c>
      <c r="C17" s="1501"/>
      <c r="D17" s="1500" t="s">
        <v>529</v>
      </c>
      <c r="E17" s="1501"/>
      <c r="F17" s="1500" t="s">
        <v>530</v>
      </c>
      <c r="G17" s="1501"/>
      <c r="H17" s="1500" t="s">
        <v>531</v>
      </c>
      <c r="I17" s="1501"/>
    </row>
    <row r="18" spans="1:9" s="637" customFormat="1" ht="21.75" customHeight="1">
      <c r="A18" s="638"/>
      <c r="B18" s="652" t="s">
        <v>519</v>
      </c>
      <c r="C18" s="638" t="s">
        <v>520</v>
      </c>
      <c r="D18" s="638" t="s">
        <v>519</v>
      </c>
      <c r="E18" s="638" t="s">
        <v>520</v>
      </c>
      <c r="F18" s="638" t="s">
        <v>519</v>
      </c>
      <c r="G18" s="653" t="s">
        <v>520</v>
      </c>
      <c r="H18" s="638" t="s">
        <v>519</v>
      </c>
      <c r="I18" s="638" t="s">
        <v>520</v>
      </c>
    </row>
    <row r="19" spans="1:9" s="637" customFormat="1" ht="21.75" customHeight="1">
      <c r="A19" s="639" t="s">
        <v>521</v>
      </c>
      <c r="B19" s="610" t="s">
        <v>522</v>
      </c>
      <c r="C19" s="639" t="s">
        <v>523</v>
      </c>
      <c r="D19" s="640" t="s">
        <v>522</v>
      </c>
      <c r="E19" s="639" t="s">
        <v>523</v>
      </c>
      <c r="F19" s="640" t="s">
        <v>522</v>
      </c>
      <c r="G19" s="654" t="s">
        <v>523</v>
      </c>
      <c r="H19" s="640" t="s">
        <v>522</v>
      </c>
      <c r="I19" s="639" t="s">
        <v>523</v>
      </c>
    </row>
    <row r="20" spans="1:9" s="644" customFormat="1" ht="39.950000000000003" customHeight="1">
      <c r="A20" s="655">
        <v>2012</v>
      </c>
      <c r="B20" s="844" t="s">
        <v>37</v>
      </c>
      <c r="C20" s="844" t="s">
        <v>37</v>
      </c>
      <c r="D20" s="844" t="s">
        <v>37</v>
      </c>
      <c r="E20" s="844" t="s">
        <v>37</v>
      </c>
      <c r="F20" s="844" t="s">
        <v>37</v>
      </c>
      <c r="G20" s="844" t="s">
        <v>37</v>
      </c>
      <c r="H20" s="844" t="s">
        <v>37</v>
      </c>
      <c r="I20" s="845" t="s">
        <v>37</v>
      </c>
    </row>
    <row r="21" spans="1:9" s="645" customFormat="1" ht="39.950000000000003" customHeight="1">
      <c r="A21" s="655">
        <v>2013</v>
      </c>
      <c r="B21" s="846" t="s">
        <v>275</v>
      </c>
      <c r="C21" s="846" t="s">
        <v>275</v>
      </c>
      <c r="D21" s="846" t="s">
        <v>275</v>
      </c>
      <c r="E21" s="846" t="s">
        <v>275</v>
      </c>
      <c r="F21" s="846" t="s">
        <v>275</v>
      </c>
      <c r="G21" s="846" t="s">
        <v>275</v>
      </c>
      <c r="H21" s="846" t="s">
        <v>275</v>
      </c>
      <c r="I21" s="847" t="s">
        <v>275</v>
      </c>
    </row>
    <row r="22" spans="1:9" s="645" customFormat="1" ht="39.950000000000003" customHeight="1">
      <c r="A22" s="655">
        <v>2014</v>
      </c>
      <c r="B22" s="846" t="s">
        <v>275</v>
      </c>
      <c r="C22" s="846" t="s">
        <v>275</v>
      </c>
      <c r="D22" s="846" t="s">
        <v>275</v>
      </c>
      <c r="E22" s="846" t="s">
        <v>275</v>
      </c>
      <c r="F22" s="846" t="s">
        <v>275</v>
      </c>
      <c r="G22" s="846" t="s">
        <v>275</v>
      </c>
      <c r="H22" s="846" t="s">
        <v>275</v>
      </c>
      <c r="I22" s="847" t="s">
        <v>275</v>
      </c>
    </row>
    <row r="23" spans="1:9" s="645" customFormat="1" ht="39.950000000000003" customHeight="1">
      <c r="A23" s="655">
        <v>2015</v>
      </c>
      <c r="B23" s="848" t="s">
        <v>275</v>
      </c>
      <c r="C23" s="846" t="s">
        <v>275</v>
      </c>
      <c r="D23" s="849" t="s">
        <v>275</v>
      </c>
      <c r="E23" s="849" t="s">
        <v>275</v>
      </c>
      <c r="F23" s="849" t="s">
        <v>275</v>
      </c>
      <c r="G23" s="849" t="s">
        <v>275</v>
      </c>
      <c r="H23" s="849" t="s">
        <v>275</v>
      </c>
      <c r="I23" s="850" t="s">
        <v>275</v>
      </c>
    </row>
    <row r="24" spans="1:9" s="645" customFormat="1" ht="39.950000000000003" customHeight="1">
      <c r="A24" s="655">
        <v>2016</v>
      </c>
      <c r="B24" s="848">
        <v>1</v>
      </c>
      <c r="C24" s="846">
        <v>5802</v>
      </c>
      <c r="D24" s="846" t="s">
        <v>37</v>
      </c>
      <c r="E24" s="846" t="s">
        <v>37</v>
      </c>
      <c r="F24" s="846" t="s">
        <v>37</v>
      </c>
      <c r="G24" s="846" t="s">
        <v>37</v>
      </c>
      <c r="H24" s="846" t="s">
        <v>37</v>
      </c>
      <c r="I24" s="847" t="s">
        <v>37</v>
      </c>
    </row>
    <row r="25" spans="1:9" s="646" customFormat="1" ht="39.950000000000003" customHeight="1">
      <c r="A25" s="656">
        <v>2017</v>
      </c>
      <c r="B25" s="851">
        <v>1</v>
      </c>
      <c r="C25" s="852">
        <v>5802</v>
      </c>
      <c r="D25" s="853" t="s">
        <v>37</v>
      </c>
      <c r="E25" s="853" t="s">
        <v>37</v>
      </c>
      <c r="F25" s="853" t="s">
        <v>37</v>
      </c>
      <c r="G25" s="853" t="s">
        <v>37</v>
      </c>
      <c r="H25" s="853" t="s">
        <v>37</v>
      </c>
      <c r="I25" s="854" t="s">
        <v>37</v>
      </c>
    </row>
    <row r="26" spans="1:9" ht="15.95" customHeight="1">
      <c r="A26" s="633" t="s">
        <v>532</v>
      </c>
      <c r="B26" s="633"/>
      <c r="C26" s="628"/>
      <c r="D26" s="628"/>
      <c r="E26" s="628"/>
      <c r="F26" s="628"/>
      <c r="G26" s="628"/>
      <c r="H26" s="628"/>
      <c r="I26" s="628"/>
    </row>
    <row r="27" spans="1:9" s="659" customFormat="1" ht="15" customHeight="1">
      <c r="A27" s="657" t="s">
        <v>533</v>
      </c>
      <c r="B27" s="658"/>
      <c r="C27" s="658"/>
      <c r="D27" s="658"/>
      <c r="E27" s="658"/>
      <c r="F27" s="658"/>
      <c r="G27" s="658"/>
      <c r="H27" s="658"/>
      <c r="I27" s="658"/>
    </row>
  </sheetData>
  <mergeCells count="33">
    <mergeCell ref="B9:C9"/>
    <mergeCell ref="D9:E9"/>
    <mergeCell ref="A2:I2"/>
    <mergeCell ref="A3:I3"/>
    <mergeCell ref="A4:I4"/>
    <mergeCell ref="B6:E6"/>
    <mergeCell ref="F6:G6"/>
    <mergeCell ref="H6:I6"/>
    <mergeCell ref="B7:E7"/>
    <mergeCell ref="F7:G7"/>
    <mergeCell ref="H7:I7"/>
    <mergeCell ref="B8:C8"/>
    <mergeCell ref="D8:E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F16:G16"/>
    <mergeCell ref="H16:I16"/>
    <mergeCell ref="B17:C17"/>
    <mergeCell ref="D17:E17"/>
    <mergeCell ref="F17:G17"/>
    <mergeCell ref="H17:I1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85" zoomScaleSheetLayoutView="85" workbookViewId="0">
      <selection activeCell="N14" sqref="N14"/>
    </sheetView>
  </sheetViews>
  <sheetFormatPr defaultColWidth="9" defaultRowHeight="13.5"/>
  <cols>
    <col min="1" max="1" width="7.625" style="492" customWidth="1"/>
    <col min="2" max="9" width="9.75" style="492" customWidth="1"/>
    <col min="10" max="16384" width="9" style="493"/>
  </cols>
  <sheetData>
    <row r="1" spans="1:23" ht="5.0999999999999996" customHeight="1"/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</row>
    <row r="3" spans="1:23" s="527" customFormat="1" ht="21" customHeight="1">
      <c r="A3" s="1413" t="s">
        <v>584</v>
      </c>
      <c r="B3" s="1413"/>
      <c r="C3" s="1413"/>
      <c r="D3" s="1413"/>
      <c r="E3" s="1413"/>
      <c r="F3" s="1466"/>
      <c r="G3" s="1466"/>
      <c r="H3" s="1466"/>
      <c r="I3" s="1466"/>
    </row>
    <row r="4" spans="1:23" s="495" customFormat="1" ht="20.100000000000001" customHeight="1">
      <c r="A4" s="1414" t="s">
        <v>585</v>
      </c>
      <c r="B4" s="1414"/>
      <c r="C4" s="1414"/>
      <c r="D4" s="1414"/>
      <c r="E4" s="1414"/>
      <c r="F4" s="1325"/>
      <c r="G4" s="1325"/>
      <c r="H4" s="1325"/>
      <c r="I4" s="1325"/>
    </row>
    <row r="5" spans="1:23" s="498" customFormat="1" ht="20.100000000000001" customHeight="1">
      <c r="A5" s="690" t="s">
        <v>586</v>
      </c>
      <c r="B5" s="691"/>
      <c r="C5" s="692"/>
      <c r="D5" s="692"/>
      <c r="E5" s="693"/>
      <c r="F5" s="691"/>
      <c r="G5" s="692"/>
      <c r="H5" s="692"/>
      <c r="I5" s="693" t="s">
        <v>587</v>
      </c>
    </row>
    <row r="6" spans="1:23" s="500" customFormat="1" ht="27.75" customHeight="1">
      <c r="A6" s="694" t="s">
        <v>588</v>
      </c>
      <c r="B6" s="1509" t="s">
        <v>589</v>
      </c>
      <c r="C6" s="1446"/>
      <c r="D6" s="1446"/>
      <c r="E6" s="1447"/>
      <c r="F6" s="1510" t="s">
        <v>590</v>
      </c>
      <c r="G6" s="1446"/>
      <c r="H6" s="1446"/>
      <c r="I6" s="1447"/>
    </row>
    <row r="7" spans="1:23" s="500" customFormat="1" ht="21" customHeight="1">
      <c r="A7" s="695"/>
      <c r="B7" s="1511" t="s">
        <v>591</v>
      </c>
      <c r="C7" s="1466"/>
      <c r="D7" s="1307"/>
      <c r="E7" s="1507" t="s">
        <v>592</v>
      </c>
      <c r="F7" s="1512" t="s">
        <v>591</v>
      </c>
      <c r="G7" s="1466"/>
      <c r="H7" s="1307"/>
      <c r="I7" s="1507" t="s">
        <v>593</v>
      </c>
    </row>
    <row r="8" spans="1:23" s="500" customFormat="1" ht="21" customHeight="1">
      <c r="A8" s="697"/>
      <c r="B8" s="698"/>
      <c r="C8" s="1507" t="s">
        <v>594</v>
      </c>
      <c r="D8" s="1507" t="s">
        <v>595</v>
      </c>
      <c r="E8" s="1275"/>
      <c r="F8" s="699"/>
      <c r="G8" s="1507" t="s">
        <v>594</v>
      </c>
      <c r="H8" s="1507" t="s">
        <v>595</v>
      </c>
      <c r="I8" s="1275"/>
    </row>
    <row r="9" spans="1:23" s="500" customFormat="1" ht="32.25" customHeight="1">
      <c r="A9" s="700" t="s">
        <v>596</v>
      </c>
      <c r="B9" s="701"/>
      <c r="C9" s="1508"/>
      <c r="D9" s="1353"/>
      <c r="E9" s="1276"/>
      <c r="F9" s="702"/>
      <c r="G9" s="1508"/>
      <c r="H9" s="1353"/>
      <c r="I9" s="1276"/>
    </row>
    <row r="10" spans="1:23" s="709" customFormat="1" ht="88.9" customHeight="1">
      <c r="A10" s="703">
        <v>2012</v>
      </c>
      <c r="B10" s="704">
        <v>0</v>
      </c>
      <c r="C10" s="705">
        <v>0</v>
      </c>
      <c r="D10" s="705">
        <v>0</v>
      </c>
      <c r="E10" s="705">
        <v>0</v>
      </c>
      <c r="F10" s="706">
        <f>SUM(G10:H10)</f>
        <v>414857</v>
      </c>
      <c r="G10" s="706">
        <v>178849</v>
      </c>
      <c r="H10" s="707">
        <v>236008</v>
      </c>
      <c r="I10" s="708">
        <v>11207</v>
      </c>
    </row>
    <row r="11" spans="1:23" s="709" customFormat="1" ht="88.9" customHeight="1">
      <c r="A11" s="703">
        <v>2013</v>
      </c>
      <c r="B11" s="704">
        <v>0</v>
      </c>
      <c r="C11" s="705">
        <v>0</v>
      </c>
      <c r="D11" s="705">
        <v>0</v>
      </c>
      <c r="E11" s="705">
        <v>0</v>
      </c>
      <c r="F11" s="706">
        <v>644312</v>
      </c>
      <c r="G11" s="706">
        <v>204943</v>
      </c>
      <c r="H11" s="707">
        <v>439369</v>
      </c>
      <c r="I11" s="708">
        <v>13242</v>
      </c>
    </row>
    <row r="12" spans="1:23" s="709" customFormat="1" ht="88.9" customHeight="1">
      <c r="A12" s="703">
        <v>2014</v>
      </c>
      <c r="B12" s="704">
        <v>0</v>
      </c>
      <c r="C12" s="705">
        <v>0</v>
      </c>
      <c r="D12" s="705">
        <v>0</v>
      </c>
      <c r="E12" s="705">
        <v>0</v>
      </c>
      <c r="F12" s="706">
        <v>387750</v>
      </c>
      <c r="G12" s="706">
        <v>155506</v>
      </c>
      <c r="H12" s="707">
        <v>232244</v>
      </c>
      <c r="I12" s="708">
        <v>8580</v>
      </c>
    </row>
    <row r="13" spans="1:23" s="712" customFormat="1" ht="88.9" customHeight="1">
      <c r="A13" s="703">
        <v>2015</v>
      </c>
      <c r="B13" s="704">
        <v>0</v>
      </c>
      <c r="C13" s="705">
        <v>0</v>
      </c>
      <c r="D13" s="705">
        <v>0</v>
      </c>
      <c r="E13" s="705">
        <v>0</v>
      </c>
      <c r="F13" s="706">
        <v>318086</v>
      </c>
      <c r="G13" s="706">
        <v>128262</v>
      </c>
      <c r="H13" s="710">
        <v>189824</v>
      </c>
      <c r="I13" s="711">
        <v>3865</v>
      </c>
    </row>
    <row r="14" spans="1:23" s="712" customFormat="1" ht="88.9" customHeight="1">
      <c r="A14" s="703">
        <v>2016</v>
      </c>
      <c r="B14" s="704">
        <v>0</v>
      </c>
      <c r="C14" s="705">
        <v>0</v>
      </c>
      <c r="D14" s="705">
        <v>0</v>
      </c>
      <c r="E14" s="705">
        <v>0</v>
      </c>
      <c r="F14" s="706">
        <v>362642</v>
      </c>
      <c r="G14" s="706">
        <v>150979</v>
      </c>
      <c r="H14" s="710">
        <v>211663</v>
      </c>
      <c r="I14" s="711">
        <v>6593</v>
      </c>
    </row>
    <row r="15" spans="1:23" s="712" customFormat="1" ht="88.9" customHeight="1">
      <c r="A15" s="713">
        <v>2017</v>
      </c>
      <c r="B15" s="714">
        <v>0</v>
      </c>
      <c r="C15" s="715">
        <v>0</v>
      </c>
      <c r="D15" s="715">
        <v>0</v>
      </c>
      <c r="E15" s="715">
        <v>0</v>
      </c>
      <c r="F15" s="716">
        <v>310889</v>
      </c>
      <c r="G15" s="716">
        <v>145574</v>
      </c>
      <c r="H15" s="717">
        <v>165315</v>
      </c>
      <c r="I15" s="718">
        <v>14345</v>
      </c>
    </row>
    <row r="16" spans="1:23" ht="45" customHeight="1">
      <c r="A16" s="1251" t="s">
        <v>597</v>
      </c>
      <c r="B16" s="1251"/>
      <c r="C16" s="1251"/>
      <c r="D16" s="1251"/>
      <c r="E16" s="1251"/>
      <c r="F16" s="1251"/>
      <c r="G16" s="1251"/>
      <c r="H16" s="1251"/>
      <c r="I16" s="1251"/>
    </row>
  </sheetData>
  <mergeCells count="14">
    <mergeCell ref="A16:I16"/>
    <mergeCell ref="D8:D9"/>
    <mergeCell ref="G8:G9"/>
    <mergeCell ref="H8:H9"/>
    <mergeCell ref="A2:I2"/>
    <mergeCell ref="A3:I3"/>
    <mergeCell ref="A4:I4"/>
    <mergeCell ref="B6:E6"/>
    <mergeCell ref="F6:I6"/>
    <mergeCell ref="B7:D7"/>
    <mergeCell ref="E7:E9"/>
    <mergeCell ref="F7:H7"/>
    <mergeCell ref="I7:I9"/>
    <mergeCell ref="C8:C9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workbookViewId="0">
      <selection activeCell="M1" sqref="M1:XFD1048576"/>
    </sheetView>
  </sheetViews>
  <sheetFormatPr defaultColWidth="9" defaultRowHeight="13.5"/>
  <cols>
    <col min="1" max="1" width="9.625" style="492" customWidth="1"/>
    <col min="2" max="2" width="5.625" style="492" customWidth="1"/>
    <col min="3" max="3" width="8.125" style="492" customWidth="1"/>
    <col min="4" max="4" width="7.25" style="492" customWidth="1"/>
    <col min="5" max="5" width="5.625" style="492" customWidth="1"/>
    <col min="6" max="7" width="6.625" style="492" customWidth="1"/>
    <col min="8" max="8" width="5.625" style="492" customWidth="1"/>
    <col min="9" max="12" width="7.625" style="492" customWidth="1"/>
    <col min="13" max="16384" width="9" style="493"/>
  </cols>
  <sheetData>
    <row r="1" spans="1:23" ht="5.0999999999999996" customHeight="1">
      <c r="A1" s="493"/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23" ht="50.1" customHeight="1">
      <c r="A2" s="1333"/>
      <c r="B2" s="1333"/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</row>
    <row r="3" spans="1:23" s="495" customFormat="1" ht="21" customHeight="1">
      <c r="A3" s="1257" t="s">
        <v>598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</row>
    <row r="4" spans="1:23" s="495" customFormat="1" ht="20.100000000000001" customHeight="1">
      <c r="A4" s="1258" t="s">
        <v>599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</row>
    <row r="5" spans="1:23" s="498" customFormat="1" ht="20.100000000000001" customHeight="1">
      <c r="A5" s="690" t="s">
        <v>600</v>
      </c>
      <c r="B5" s="692"/>
      <c r="C5" s="692"/>
      <c r="D5" s="720"/>
      <c r="E5" s="1333"/>
      <c r="F5" s="1333"/>
      <c r="G5" s="1333"/>
      <c r="H5" s="691"/>
      <c r="I5" s="691"/>
      <c r="J5" s="692"/>
      <c r="K5" s="692"/>
      <c r="L5" s="693" t="s">
        <v>601</v>
      </c>
    </row>
    <row r="6" spans="1:23" s="500" customFormat="1" ht="33" customHeight="1">
      <c r="A6" s="31"/>
      <c r="B6" s="1513" t="s">
        <v>602</v>
      </c>
      <c r="C6" s="1514"/>
      <c r="D6" s="1515"/>
      <c r="E6" s="1442" t="s">
        <v>603</v>
      </c>
      <c r="F6" s="1443"/>
      <c r="G6" s="1444"/>
      <c r="H6" s="1516" t="s">
        <v>604</v>
      </c>
      <c r="I6" s="1517"/>
      <c r="J6" s="1517"/>
      <c r="K6" s="1517"/>
      <c r="L6" s="1518"/>
    </row>
    <row r="7" spans="1:23" s="500" customFormat="1" ht="21" customHeight="1">
      <c r="A7" s="33" t="s">
        <v>588</v>
      </c>
      <c r="B7" s="721" t="s">
        <v>4</v>
      </c>
      <c r="C7" s="721" t="s">
        <v>605</v>
      </c>
      <c r="D7" s="722" t="s">
        <v>606</v>
      </c>
      <c r="E7" s="723" t="s">
        <v>4</v>
      </c>
      <c r="F7" s="724" t="s">
        <v>607</v>
      </c>
      <c r="G7" s="721" t="s">
        <v>608</v>
      </c>
      <c r="H7" s="725" t="s">
        <v>4</v>
      </c>
      <c r="I7" s="725" t="s">
        <v>609</v>
      </c>
      <c r="J7" s="725" t="s">
        <v>610</v>
      </c>
      <c r="K7" s="725" t="s">
        <v>611</v>
      </c>
      <c r="L7" s="726" t="s">
        <v>612</v>
      </c>
    </row>
    <row r="8" spans="1:23" s="500" customFormat="1" ht="21" customHeight="1">
      <c r="A8" s="35"/>
      <c r="B8" s="501"/>
      <c r="C8" s="501"/>
      <c r="D8" s="522"/>
      <c r="E8" s="502"/>
      <c r="F8" s="727"/>
      <c r="G8" s="501"/>
      <c r="H8" s="502"/>
      <c r="I8" s="502" t="s">
        <v>613</v>
      </c>
      <c r="J8" s="502" t="s">
        <v>614</v>
      </c>
      <c r="K8" s="728" t="s">
        <v>615</v>
      </c>
      <c r="L8" s="502" t="s">
        <v>616</v>
      </c>
    </row>
    <row r="9" spans="1:23" s="500" customFormat="1" ht="30.75" customHeight="1">
      <c r="A9" s="42" t="s">
        <v>596</v>
      </c>
      <c r="B9" s="729" t="s">
        <v>10</v>
      </c>
      <c r="C9" s="730" t="s">
        <v>617</v>
      </c>
      <c r="D9" s="731" t="s">
        <v>618</v>
      </c>
      <c r="E9" s="732" t="s">
        <v>10</v>
      </c>
      <c r="F9" s="733" t="s">
        <v>619</v>
      </c>
      <c r="G9" s="729" t="s">
        <v>620</v>
      </c>
      <c r="H9" s="732" t="s">
        <v>10</v>
      </c>
      <c r="I9" s="734" t="s">
        <v>621</v>
      </c>
      <c r="J9" s="734" t="s">
        <v>621</v>
      </c>
      <c r="K9" s="734" t="s">
        <v>621</v>
      </c>
      <c r="L9" s="734" t="s">
        <v>621</v>
      </c>
    </row>
    <row r="10" spans="1:23" s="1214" customFormat="1" ht="93.4" customHeight="1">
      <c r="A10" s="735">
        <v>2012</v>
      </c>
      <c r="B10" s="736">
        <v>5</v>
      </c>
      <c r="C10" s="737">
        <v>3</v>
      </c>
      <c r="D10" s="737">
        <v>2</v>
      </c>
      <c r="E10" s="737">
        <v>6</v>
      </c>
      <c r="F10" s="738" t="s">
        <v>37</v>
      </c>
      <c r="G10" s="737">
        <v>6</v>
      </c>
      <c r="H10" s="737">
        <v>1</v>
      </c>
      <c r="I10" s="737">
        <v>1</v>
      </c>
      <c r="J10" s="737" t="s">
        <v>37</v>
      </c>
      <c r="K10" s="738" t="s">
        <v>37</v>
      </c>
      <c r="L10" s="739">
        <v>0</v>
      </c>
    </row>
    <row r="11" spans="1:23" s="709" customFormat="1" ht="93.4" customHeight="1">
      <c r="A11" s="735">
        <v>2013</v>
      </c>
      <c r="B11" s="736">
        <v>5</v>
      </c>
      <c r="C11" s="737">
        <v>2</v>
      </c>
      <c r="D11" s="737">
        <v>3</v>
      </c>
      <c r="E11" s="737">
        <v>16</v>
      </c>
      <c r="F11" s="738" t="s">
        <v>37</v>
      </c>
      <c r="G11" s="737">
        <v>16</v>
      </c>
      <c r="H11" s="737">
        <v>1</v>
      </c>
      <c r="I11" s="737">
        <v>1</v>
      </c>
      <c r="J11" s="737" t="s">
        <v>37</v>
      </c>
      <c r="K11" s="738" t="s">
        <v>37</v>
      </c>
      <c r="L11" s="739" t="s">
        <v>236</v>
      </c>
    </row>
    <row r="12" spans="1:23" s="709" customFormat="1" ht="93.4" customHeight="1">
      <c r="A12" s="735">
        <v>2014</v>
      </c>
      <c r="B12" s="736">
        <v>4</v>
      </c>
      <c r="C12" s="737">
        <v>2</v>
      </c>
      <c r="D12" s="737">
        <v>2</v>
      </c>
      <c r="E12" s="737">
        <v>7</v>
      </c>
      <c r="F12" s="738" t="s">
        <v>37</v>
      </c>
      <c r="G12" s="737">
        <v>7</v>
      </c>
      <c r="H12" s="737">
        <v>1</v>
      </c>
      <c r="I12" s="737">
        <v>1</v>
      </c>
      <c r="J12" s="737" t="s">
        <v>236</v>
      </c>
      <c r="K12" s="738" t="s">
        <v>236</v>
      </c>
      <c r="L12" s="739" t="s">
        <v>236</v>
      </c>
    </row>
    <row r="13" spans="1:23" s="709" customFormat="1" ht="93.4" customHeight="1">
      <c r="A13" s="735">
        <v>2015</v>
      </c>
      <c r="B13" s="395">
        <v>4</v>
      </c>
      <c r="C13" s="396">
        <v>2</v>
      </c>
      <c r="D13" s="396">
        <v>2</v>
      </c>
      <c r="E13" s="396">
        <v>6</v>
      </c>
      <c r="F13" s="738" t="s">
        <v>37</v>
      </c>
      <c r="G13" s="396">
        <v>6</v>
      </c>
      <c r="H13" s="396">
        <v>1</v>
      </c>
      <c r="I13" s="396">
        <v>1</v>
      </c>
      <c r="J13" s="396" t="s">
        <v>236</v>
      </c>
      <c r="K13" s="740" t="s">
        <v>236</v>
      </c>
      <c r="L13" s="741" t="s">
        <v>236</v>
      </c>
    </row>
    <row r="14" spans="1:23" s="709" customFormat="1" ht="93.4" customHeight="1">
      <c r="A14" s="735">
        <v>2016</v>
      </c>
      <c r="B14" s="395">
        <v>4</v>
      </c>
      <c r="C14" s="396">
        <v>2</v>
      </c>
      <c r="D14" s="396">
        <v>2</v>
      </c>
      <c r="E14" s="396">
        <v>6</v>
      </c>
      <c r="F14" s="738" t="s">
        <v>37</v>
      </c>
      <c r="G14" s="396">
        <v>6</v>
      </c>
      <c r="H14" s="396">
        <v>1</v>
      </c>
      <c r="I14" s="396">
        <v>1</v>
      </c>
      <c r="J14" s="396" t="s">
        <v>37</v>
      </c>
      <c r="K14" s="740" t="s">
        <v>37</v>
      </c>
      <c r="L14" s="741" t="s">
        <v>37</v>
      </c>
    </row>
    <row r="15" spans="1:23" s="712" customFormat="1" ht="93.4" customHeight="1">
      <c r="A15" s="742">
        <v>2017</v>
      </c>
      <c r="B15" s="856">
        <v>4</v>
      </c>
      <c r="C15" s="857">
        <v>2</v>
      </c>
      <c r="D15" s="857">
        <v>2</v>
      </c>
      <c r="E15" s="857">
        <v>6</v>
      </c>
      <c r="F15" s="858" t="s">
        <v>37</v>
      </c>
      <c r="G15" s="857">
        <v>6</v>
      </c>
      <c r="H15" s="857">
        <v>1</v>
      </c>
      <c r="I15" s="857">
        <v>1</v>
      </c>
      <c r="J15" s="857" t="s">
        <v>37</v>
      </c>
      <c r="K15" s="859" t="s">
        <v>37</v>
      </c>
      <c r="L15" s="860" t="s">
        <v>37</v>
      </c>
    </row>
    <row r="16" spans="1:23" s="526" customFormat="1" ht="15.95" customHeight="1">
      <c r="A16" s="855" t="s">
        <v>622</v>
      </c>
      <c r="B16" s="743"/>
      <c r="C16" s="743"/>
      <c r="D16" s="743"/>
      <c r="E16" s="743"/>
      <c r="F16" s="743"/>
      <c r="G16" s="743"/>
      <c r="H16" s="743"/>
      <c r="I16" s="743"/>
      <c r="J16" s="743"/>
      <c r="K16" s="743"/>
      <c r="L16" s="743"/>
    </row>
  </sheetData>
  <mergeCells count="7">
    <mergeCell ref="A2:L2"/>
    <mergeCell ref="A3:L3"/>
    <mergeCell ref="A4:L4"/>
    <mergeCell ref="E5:G5"/>
    <mergeCell ref="B6:D6"/>
    <mergeCell ref="E6:G6"/>
    <mergeCell ref="H6:L6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85" zoomScaleNormal="75" zoomScaleSheetLayoutView="85" workbookViewId="0">
      <selection activeCell="L16" sqref="L16"/>
    </sheetView>
  </sheetViews>
  <sheetFormatPr defaultColWidth="9" defaultRowHeight="13.5"/>
  <cols>
    <col min="1" max="1" width="9.125" style="492" customWidth="1"/>
    <col min="2" max="3" width="10.875" style="492" customWidth="1"/>
    <col min="4" max="8" width="10.875" style="493" customWidth="1"/>
    <col min="9" max="9" width="9" style="493" hidden="1" customWidth="1"/>
    <col min="10" max="16384" width="9" style="493"/>
  </cols>
  <sheetData>
    <row r="1" spans="1:23" ht="5.0999999999999996" customHeight="1"/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494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</row>
    <row r="3" spans="1:23" s="527" customFormat="1" ht="21" customHeight="1">
      <c r="A3" s="1269" t="s">
        <v>780</v>
      </c>
      <c r="B3" s="1269"/>
      <c r="C3" s="1527"/>
      <c r="D3" s="1527"/>
      <c r="E3" s="1527"/>
      <c r="F3" s="1527"/>
      <c r="G3" s="1527"/>
      <c r="H3" s="1527"/>
    </row>
    <row r="4" spans="1:23" s="495" customFormat="1" ht="20.100000000000001" customHeight="1">
      <c r="A4" s="1528" t="s">
        <v>781</v>
      </c>
      <c r="B4" s="1528"/>
      <c r="C4" s="1529"/>
      <c r="D4" s="1529"/>
      <c r="E4" s="1529"/>
      <c r="F4" s="1529"/>
      <c r="G4" s="1529"/>
      <c r="H4" s="1529"/>
    </row>
    <row r="5" spans="1:23" s="498" customFormat="1" ht="20.100000000000001" customHeight="1">
      <c r="A5" s="496" t="s">
        <v>15</v>
      </c>
      <c r="B5" s="496"/>
      <c r="C5" s="979"/>
      <c r="D5" s="1530"/>
      <c r="E5" s="1530"/>
      <c r="F5" s="1530"/>
      <c r="G5" s="1228" t="s">
        <v>782</v>
      </c>
      <c r="H5" s="1228"/>
    </row>
    <row r="6" spans="1:23" s="500" customFormat="1" ht="24" customHeight="1">
      <c r="A6" s="31"/>
      <c r="B6" s="1519" t="s">
        <v>957</v>
      </c>
      <c r="C6" s="1520"/>
      <c r="D6" s="1523" t="s">
        <v>783</v>
      </c>
      <c r="E6" s="1524"/>
      <c r="F6" s="1523" t="s">
        <v>784</v>
      </c>
      <c r="G6" s="1524"/>
      <c r="H6" s="499" t="s">
        <v>785</v>
      </c>
    </row>
    <row r="7" spans="1:23" s="500" customFormat="1" ht="42.75" customHeight="1">
      <c r="A7" s="33" t="s">
        <v>786</v>
      </c>
      <c r="B7" s="1521"/>
      <c r="C7" s="1522"/>
      <c r="D7" s="1525"/>
      <c r="E7" s="1526"/>
      <c r="F7" s="1525"/>
      <c r="G7" s="1526"/>
      <c r="H7" s="980" t="s">
        <v>787</v>
      </c>
    </row>
    <row r="8" spans="1:23" s="500" customFormat="1" ht="24.75" customHeight="1">
      <c r="A8" s="35"/>
      <c r="B8" s="981" t="s">
        <v>788</v>
      </c>
      <c r="C8" s="982" t="s">
        <v>789</v>
      </c>
      <c r="D8" s="983" t="s">
        <v>788</v>
      </c>
      <c r="E8" s="982" t="s">
        <v>789</v>
      </c>
      <c r="F8" s="983" t="s">
        <v>788</v>
      </c>
      <c r="G8" s="982" t="s">
        <v>789</v>
      </c>
      <c r="H8" s="983" t="s">
        <v>788</v>
      </c>
    </row>
    <row r="9" spans="1:23" s="500" customFormat="1" ht="24" customHeight="1">
      <c r="A9" s="42" t="s">
        <v>667</v>
      </c>
      <c r="B9" s="984" t="s">
        <v>790</v>
      </c>
      <c r="C9" s="985" t="s">
        <v>791</v>
      </c>
      <c r="D9" s="986" t="s">
        <v>790</v>
      </c>
      <c r="E9" s="985" t="s">
        <v>791</v>
      </c>
      <c r="F9" s="986" t="s">
        <v>790</v>
      </c>
      <c r="G9" s="985" t="s">
        <v>791</v>
      </c>
      <c r="H9" s="986" t="s">
        <v>790</v>
      </c>
    </row>
    <row r="10" spans="1:23" ht="34.35" customHeight="1">
      <c r="A10" s="987">
        <v>2012</v>
      </c>
      <c r="B10" s="988">
        <v>91</v>
      </c>
      <c r="C10" s="988">
        <v>0</v>
      </c>
      <c r="D10" s="988">
        <v>0</v>
      </c>
      <c r="E10" s="988">
        <v>0</v>
      </c>
      <c r="F10" s="988">
        <v>0</v>
      </c>
      <c r="G10" s="988">
        <v>0</v>
      </c>
      <c r="H10" s="989">
        <v>0</v>
      </c>
      <c r="I10" s="990"/>
      <c r="J10" s="1212"/>
    </row>
    <row r="11" spans="1:23" s="941" customFormat="1" ht="34.35" customHeight="1">
      <c r="A11" s="987">
        <v>2013</v>
      </c>
      <c r="B11" s="988">
        <v>117</v>
      </c>
      <c r="C11" s="988">
        <v>0</v>
      </c>
      <c r="D11" s="988">
        <v>0</v>
      </c>
      <c r="E11" s="988">
        <v>0</v>
      </c>
      <c r="F11" s="988">
        <v>0</v>
      </c>
      <c r="G11" s="988">
        <v>0</v>
      </c>
      <c r="H11" s="989">
        <v>0</v>
      </c>
      <c r="I11" s="991"/>
      <c r="J11" s="1213"/>
    </row>
    <row r="12" spans="1:23" s="941" customFormat="1" ht="34.35" customHeight="1">
      <c r="A12" s="987">
        <v>2014</v>
      </c>
      <c r="B12" s="988">
        <v>109</v>
      </c>
      <c r="C12" s="988" t="s">
        <v>377</v>
      </c>
      <c r="D12" s="988" t="s">
        <v>377</v>
      </c>
      <c r="E12" s="988" t="s">
        <v>377</v>
      </c>
      <c r="F12" s="988" t="s">
        <v>377</v>
      </c>
      <c r="G12" s="988" t="s">
        <v>377</v>
      </c>
      <c r="H12" s="989" t="s">
        <v>377</v>
      </c>
    </row>
    <row r="13" spans="1:23" s="941" customFormat="1" ht="34.35" customHeight="1">
      <c r="A13" s="987">
        <v>2015</v>
      </c>
      <c r="B13" s="992">
        <v>115</v>
      </c>
      <c r="C13" s="993" t="s">
        <v>377</v>
      </c>
      <c r="D13" s="993" t="s">
        <v>377</v>
      </c>
      <c r="E13" s="993" t="s">
        <v>377</v>
      </c>
      <c r="F13" s="993" t="s">
        <v>377</v>
      </c>
      <c r="G13" s="993" t="s">
        <v>377</v>
      </c>
      <c r="H13" s="994" t="s">
        <v>377</v>
      </c>
    </row>
    <row r="14" spans="1:23" s="941" customFormat="1" ht="34.35" customHeight="1">
      <c r="A14" s="987">
        <v>2016</v>
      </c>
      <c r="B14" s="992">
        <v>106</v>
      </c>
      <c r="C14" s="993" t="s">
        <v>37</v>
      </c>
      <c r="D14" s="993" t="s">
        <v>37</v>
      </c>
      <c r="E14" s="993" t="s">
        <v>37</v>
      </c>
      <c r="F14" s="993" t="s">
        <v>37</v>
      </c>
      <c r="G14" s="993" t="s">
        <v>37</v>
      </c>
      <c r="H14" s="994" t="s">
        <v>37</v>
      </c>
    </row>
    <row r="15" spans="1:23" s="941" customFormat="1" ht="34.35" customHeight="1">
      <c r="A15" s="995">
        <v>2017</v>
      </c>
      <c r="B15" s="996">
        <v>129</v>
      </c>
      <c r="C15" s="996">
        <v>0</v>
      </c>
      <c r="D15" s="996">
        <v>0</v>
      </c>
      <c r="E15" s="996">
        <v>0</v>
      </c>
      <c r="F15" s="996">
        <v>0</v>
      </c>
      <c r="G15" s="996">
        <v>0</v>
      </c>
      <c r="H15" s="997">
        <v>0</v>
      </c>
    </row>
    <row r="16" spans="1:23" s="500" customFormat="1" ht="24" customHeight="1">
      <c r="A16" s="50"/>
      <c r="B16" s="520" t="s">
        <v>785</v>
      </c>
      <c r="C16" s="1531" t="s">
        <v>792</v>
      </c>
      <c r="D16" s="1307"/>
      <c r="E16" s="1531" t="s">
        <v>793</v>
      </c>
      <c r="F16" s="1307"/>
      <c r="G16" s="1531" t="s">
        <v>958</v>
      </c>
      <c r="H16" s="1307"/>
      <c r="I16" s="998"/>
    </row>
    <row r="17" spans="1:9" s="500" customFormat="1" ht="41.25" customHeight="1">
      <c r="A17" s="50" t="s">
        <v>786</v>
      </c>
      <c r="B17" s="999" t="s">
        <v>787</v>
      </c>
      <c r="C17" s="1532"/>
      <c r="D17" s="1304"/>
      <c r="E17" s="1532"/>
      <c r="F17" s="1304"/>
      <c r="G17" s="1532"/>
      <c r="H17" s="1304"/>
      <c r="I17" s="1000"/>
    </row>
    <row r="18" spans="1:9" s="500" customFormat="1" ht="24.75" customHeight="1">
      <c r="A18" s="35"/>
      <c r="B18" s="982" t="s">
        <v>789</v>
      </c>
      <c r="C18" s="983" t="s">
        <v>788</v>
      </c>
      <c r="D18" s="982" t="s">
        <v>789</v>
      </c>
      <c r="E18" s="983" t="s">
        <v>788</v>
      </c>
      <c r="F18" s="982" t="s">
        <v>789</v>
      </c>
      <c r="G18" s="983" t="s">
        <v>788</v>
      </c>
      <c r="H18" s="982" t="s">
        <v>789</v>
      </c>
      <c r="I18" s="1001" t="s">
        <v>789</v>
      </c>
    </row>
    <row r="19" spans="1:9" s="500" customFormat="1" ht="24" customHeight="1">
      <c r="A19" s="56" t="s">
        <v>667</v>
      </c>
      <c r="B19" s="1002" t="s">
        <v>791</v>
      </c>
      <c r="C19" s="1003" t="s">
        <v>790</v>
      </c>
      <c r="D19" s="1002" t="s">
        <v>791</v>
      </c>
      <c r="E19" s="1003" t="s">
        <v>790</v>
      </c>
      <c r="F19" s="1002" t="s">
        <v>791</v>
      </c>
      <c r="G19" s="1003" t="s">
        <v>790</v>
      </c>
      <c r="H19" s="1002" t="s">
        <v>791</v>
      </c>
      <c r="I19" s="1004"/>
    </row>
    <row r="20" spans="1:9" ht="34.35" customHeight="1">
      <c r="A20" s="987">
        <v>2012</v>
      </c>
      <c r="B20" s="1005">
        <v>0</v>
      </c>
      <c r="C20" s="992">
        <v>90</v>
      </c>
      <c r="D20" s="992">
        <v>0</v>
      </c>
      <c r="E20" s="992">
        <v>0</v>
      </c>
      <c r="F20" s="992">
        <v>0</v>
      </c>
      <c r="G20" s="992">
        <v>0</v>
      </c>
      <c r="H20" s="1006">
        <v>0</v>
      </c>
      <c r="I20" s="1007"/>
    </row>
    <row r="21" spans="1:9" s="941" customFormat="1" ht="34.35" customHeight="1">
      <c r="A21" s="987">
        <v>2013</v>
      </c>
      <c r="B21" s="1005" t="s">
        <v>37</v>
      </c>
      <c r="C21" s="992">
        <v>111</v>
      </c>
      <c r="D21" s="992" t="s">
        <v>37</v>
      </c>
      <c r="E21" s="992">
        <v>0</v>
      </c>
      <c r="F21" s="992">
        <v>0</v>
      </c>
      <c r="G21" s="992">
        <v>0</v>
      </c>
      <c r="H21" s="1006">
        <v>0</v>
      </c>
      <c r="I21" s="991"/>
    </row>
    <row r="22" spans="1:9" s="941" customFormat="1" ht="34.35" customHeight="1">
      <c r="A22" s="987">
        <v>2014</v>
      </c>
      <c r="B22" s="1005" t="s">
        <v>377</v>
      </c>
      <c r="C22" s="992">
        <v>107</v>
      </c>
      <c r="D22" s="992" t="s">
        <v>377</v>
      </c>
      <c r="E22" s="992" t="s">
        <v>377</v>
      </c>
      <c r="F22" s="992" t="s">
        <v>377</v>
      </c>
      <c r="G22" s="992" t="s">
        <v>377</v>
      </c>
      <c r="H22" s="1006" t="s">
        <v>377</v>
      </c>
    </row>
    <row r="23" spans="1:9" s="945" customFormat="1" ht="34.35" customHeight="1">
      <c r="A23" s="987">
        <v>2015</v>
      </c>
      <c r="B23" s="1005" t="s">
        <v>377</v>
      </c>
      <c r="C23" s="992">
        <v>174</v>
      </c>
      <c r="D23" s="993" t="s">
        <v>377</v>
      </c>
      <c r="E23" s="993" t="s">
        <v>377</v>
      </c>
      <c r="F23" s="993" t="s">
        <v>377</v>
      </c>
      <c r="G23" s="993" t="s">
        <v>377</v>
      </c>
      <c r="H23" s="994" t="s">
        <v>377</v>
      </c>
    </row>
    <row r="24" spans="1:9" s="945" customFormat="1" ht="34.35" customHeight="1">
      <c r="A24" s="987">
        <v>2016</v>
      </c>
      <c r="B24" s="1005" t="s">
        <v>37</v>
      </c>
      <c r="C24" s="992">
        <v>111</v>
      </c>
      <c r="D24" s="993" t="s">
        <v>37</v>
      </c>
      <c r="E24" s="993" t="s">
        <v>37</v>
      </c>
      <c r="F24" s="993" t="s">
        <v>37</v>
      </c>
      <c r="G24" s="993" t="s">
        <v>37</v>
      </c>
      <c r="H24" s="994" t="s">
        <v>37</v>
      </c>
    </row>
    <row r="25" spans="1:9" s="945" customFormat="1" ht="34.35" customHeight="1">
      <c r="A25" s="995">
        <v>2017</v>
      </c>
      <c r="B25" s="1008">
        <v>0</v>
      </c>
      <c r="C25" s="996">
        <v>123</v>
      </c>
      <c r="D25" s="996">
        <v>0</v>
      </c>
      <c r="E25" s="996">
        <v>0</v>
      </c>
      <c r="F25" s="996">
        <v>0</v>
      </c>
      <c r="G25" s="996">
        <v>0</v>
      </c>
      <c r="H25" s="997">
        <v>0</v>
      </c>
    </row>
    <row r="26" spans="1:9" s="596" customFormat="1" ht="28.5" customHeight="1">
      <c r="A26" s="1472" t="s">
        <v>794</v>
      </c>
      <c r="B26" s="1472"/>
      <c r="C26" s="1472"/>
      <c r="D26" s="1472"/>
      <c r="E26" s="719"/>
      <c r="F26" s="719"/>
      <c r="G26" s="1228"/>
      <c r="H26" s="1228"/>
    </row>
    <row r="27" spans="1:9" s="1012" customFormat="1" ht="15" customHeight="1">
      <c r="A27" s="1009" t="s">
        <v>795</v>
      </c>
      <c r="B27" s="1010"/>
      <c r="C27" s="1010"/>
      <c r="D27" s="1011"/>
      <c r="E27" s="1011"/>
      <c r="F27" s="1011"/>
      <c r="G27" s="1011"/>
      <c r="H27" s="1011"/>
    </row>
  </sheetData>
  <mergeCells count="13">
    <mergeCell ref="C16:D17"/>
    <mergeCell ref="E16:F17"/>
    <mergeCell ref="G16:H17"/>
    <mergeCell ref="A26:D26"/>
    <mergeCell ref="G26:H26"/>
    <mergeCell ref="B6:C7"/>
    <mergeCell ref="D6:E7"/>
    <mergeCell ref="F6:G7"/>
    <mergeCell ref="A2:H2"/>
    <mergeCell ref="A3:H3"/>
    <mergeCell ref="A4:H4"/>
    <mergeCell ref="D5:F5"/>
    <mergeCell ref="G5:H5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topLeftCell="L2" zoomScaleSheetLayoutView="100" workbookViewId="0">
      <selection activeCell="U2" sqref="U1:XFD1048576"/>
    </sheetView>
  </sheetViews>
  <sheetFormatPr defaultColWidth="9" defaultRowHeight="14.25"/>
  <cols>
    <col min="1" max="1" width="12.625" style="65" customWidth="1"/>
    <col min="2" max="2" width="11.75" style="66" customWidth="1"/>
    <col min="3" max="3" width="10.625" style="66" customWidth="1"/>
    <col min="4" max="4" width="12.25" style="66" customWidth="1"/>
    <col min="5" max="5" width="12.75" style="66" customWidth="1"/>
    <col min="6" max="7" width="13.75" style="66" customWidth="1"/>
    <col min="8" max="8" width="12.625" style="66" customWidth="1"/>
    <col min="9" max="10" width="11.75" style="66" customWidth="1"/>
    <col min="11" max="11" width="13.625" style="66" customWidth="1"/>
    <col min="12" max="12" width="12.75" style="66" customWidth="1"/>
    <col min="13" max="14" width="12.25" style="66" customWidth="1"/>
    <col min="15" max="15" width="12.625" style="65" customWidth="1"/>
    <col min="16" max="16" width="14.75" style="66" customWidth="1"/>
    <col min="17" max="17" width="14.25" style="66" customWidth="1"/>
    <col min="18" max="19" width="14.75" style="66" customWidth="1"/>
    <col min="20" max="20" width="15.75" style="66" customWidth="1"/>
    <col min="21" max="16384" width="9" style="65"/>
  </cols>
  <sheetData>
    <row r="1" spans="1:23" ht="5.0999999999999996" customHeight="1"/>
    <row r="2" spans="1:23" ht="50.1" customHeight="1">
      <c r="A2" s="1256"/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67"/>
      <c r="V2" s="67"/>
      <c r="W2" s="67"/>
    </row>
    <row r="3" spans="1:23" s="68" customFormat="1" ht="21" customHeight="1">
      <c r="A3" s="1257" t="s">
        <v>39</v>
      </c>
      <c r="B3" s="1257"/>
      <c r="C3" s="1257"/>
      <c r="D3" s="1257"/>
      <c r="E3" s="1257"/>
      <c r="F3" s="1257"/>
      <c r="G3" s="1257"/>
      <c r="H3" s="1257" t="s">
        <v>40</v>
      </c>
      <c r="I3" s="1233"/>
      <c r="J3" s="1233"/>
      <c r="K3" s="1233"/>
      <c r="L3" s="1233"/>
      <c r="M3" s="1233"/>
      <c r="N3" s="1233"/>
      <c r="O3" s="1257" t="s">
        <v>40</v>
      </c>
      <c r="P3" s="1257"/>
      <c r="Q3" s="1257"/>
      <c r="R3" s="1257"/>
      <c r="S3" s="1257"/>
      <c r="T3" s="1257"/>
    </row>
    <row r="4" spans="1:23" s="68" customFormat="1" ht="20.100000000000001" customHeight="1">
      <c r="A4" s="1258" t="s">
        <v>41</v>
      </c>
      <c r="B4" s="1258"/>
      <c r="C4" s="1258"/>
      <c r="D4" s="1258"/>
      <c r="E4" s="1258"/>
      <c r="F4" s="1258"/>
      <c r="G4" s="1258"/>
      <c r="H4" s="1258" t="s">
        <v>42</v>
      </c>
      <c r="I4" s="1233"/>
      <c r="J4" s="1233"/>
      <c r="K4" s="1233"/>
      <c r="L4" s="1233"/>
      <c r="M4" s="1233"/>
      <c r="N4" s="1233"/>
      <c r="O4" s="1258" t="s">
        <v>42</v>
      </c>
      <c r="P4" s="1258"/>
      <c r="Q4" s="1258"/>
      <c r="R4" s="1258"/>
      <c r="S4" s="1258"/>
      <c r="T4" s="1258"/>
    </row>
    <row r="5" spans="1:23" s="71" customFormat="1" ht="20.100000000000001" customHeight="1">
      <c r="A5" s="1259" t="s">
        <v>43</v>
      </c>
      <c r="B5" s="1260"/>
      <c r="C5" s="1261"/>
      <c r="D5" s="1261"/>
      <c r="E5" s="1261"/>
      <c r="F5" s="1262" t="s">
        <v>44</v>
      </c>
      <c r="G5" s="1262"/>
      <c r="H5" s="1259" t="s">
        <v>43</v>
      </c>
      <c r="I5" s="1260"/>
      <c r="J5" s="69"/>
      <c r="K5" s="69"/>
      <c r="L5" s="69"/>
      <c r="M5" s="1228" t="s">
        <v>44</v>
      </c>
      <c r="N5" s="1228"/>
      <c r="O5" s="1259" t="s">
        <v>43</v>
      </c>
      <c r="P5" s="1260"/>
      <c r="Q5" s="70"/>
      <c r="R5" s="70"/>
      <c r="S5" s="1228" t="s">
        <v>45</v>
      </c>
      <c r="T5" s="1228"/>
    </row>
    <row r="6" spans="1:23" s="71" customFormat="1" ht="15" customHeight="1">
      <c r="A6" s="123" t="s">
        <v>20</v>
      </c>
      <c r="B6" s="1235" t="s">
        <v>46</v>
      </c>
      <c r="C6" s="1236"/>
      <c r="D6" s="418" t="s">
        <v>17</v>
      </c>
      <c r="E6" s="1235" t="s">
        <v>47</v>
      </c>
      <c r="F6" s="1239"/>
      <c r="G6" s="1236"/>
      <c r="H6" s="123" t="s">
        <v>20</v>
      </c>
      <c r="I6" s="1239" t="s">
        <v>48</v>
      </c>
      <c r="J6" s="1239"/>
      <c r="K6" s="1236"/>
      <c r="L6" s="1263" t="s">
        <v>49</v>
      </c>
      <c r="M6" s="1264"/>
      <c r="N6" s="1265"/>
      <c r="O6" s="123" t="s">
        <v>20</v>
      </c>
      <c r="P6" s="74" t="s">
        <v>50</v>
      </c>
      <c r="Q6" s="73"/>
      <c r="R6" s="75" t="s">
        <v>51</v>
      </c>
      <c r="S6" s="76" t="s">
        <v>52</v>
      </c>
      <c r="T6" s="77" t="s">
        <v>53</v>
      </c>
    </row>
    <row r="7" spans="1:23" s="71" customFormat="1" ht="12" customHeight="1">
      <c r="A7" s="127" t="s">
        <v>631</v>
      </c>
      <c r="B7" s="1266" t="s">
        <v>55</v>
      </c>
      <c r="C7" s="1267"/>
      <c r="D7" s="79" t="s">
        <v>634</v>
      </c>
      <c r="E7" s="1240" t="s">
        <v>3</v>
      </c>
      <c r="F7" s="1241"/>
      <c r="G7" s="1242"/>
      <c r="H7" s="127" t="s">
        <v>631</v>
      </c>
      <c r="I7" s="1241" t="s">
        <v>56</v>
      </c>
      <c r="J7" s="1241"/>
      <c r="K7" s="1242"/>
      <c r="L7" s="1240" t="s">
        <v>23</v>
      </c>
      <c r="M7" s="1241"/>
      <c r="N7" s="1242"/>
      <c r="O7" s="127" t="s">
        <v>631</v>
      </c>
      <c r="P7" s="80" t="s">
        <v>57</v>
      </c>
      <c r="Q7" s="80"/>
      <c r="R7" s="81"/>
      <c r="S7" s="81"/>
      <c r="T7" s="82"/>
    </row>
    <row r="8" spans="1:23" s="71" customFormat="1" ht="13.5" customHeight="1">
      <c r="A8" s="20" t="s">
        <v>632</v>
      </c>
      <c r="B8" s="84" t="s">
        <v>59</v>
      </c>
      <c r="C8" s="84" t="s">
        <v>60</v>
      </c>
      <c r="D8" s="85" t="s">
        <v>635</v>
      </c>
      <c r="E8" s="84" t="s">
        <v>4</v>
      </c>
      <c r="F8" s="84" t="s">
        <v>7</v>
      </c>
      <c r="G8" s="73" t="s">
        <v>8</v>
      </c>
      <c r="H8" s="20" t="s">
        <v>632</v>
      </c>
      <c r="I8" s="73" t="s">
        <v>4</v>
      </c>
      <c r="J8" s="86" t="s">
        <v>7</v>
      </c>
      <c r="K8" s="86" t="s">
        <v>8</v>
      </c>
      <c r="L8" s="78" t="s">
        <v>4</v>
      </c>
      <c r="M8" s="87" t="s">
        <v>7</v>
      </c>
      <c r="N8" s="86" t="s">
        <v>8</v>
      </c>
      <c r="O8" s="20" t="s">
        <v>632</v>
      </c>
      <c r="P8" s="84" t="s">
        <v>61</v>
      </c>
      <c r="Q8" s="84" t="s">
        <v>62</v>
      </c>
      <c r="R8" s="84" t="s">
        <v>63</v>
      </c>
      <c r="S8" s="84" t="s">
        <v>64</v>
      </c>
      <c r="T8" s="386" t="s">
        <v>65</v>
      </c>
    </row>
    <row r="9" spans="1:23" s="71" customFormat="1" ht="23.25" customHeight="1">
      <c r="A9" s="22" t="s">
        <v>633</v>
      </c>
      <c r="B9" s="89" t="s">
        <v>67</v>
      </c>
      <c r="C9" s="89" t="s">
        <v>68</v>
      </c>
      <c r="D9" s="768" t="s">
        <v>636</v>
      </c>
      <c r="E9" s="89" t="s">
        <v>10</v>
      </c>
      <c r="F9" s="89" t="s">
        <v>11</v>
      </c>
      <c r="G9" s="89" t="s">
        <v>12</v>
      </c>
      <c r="H9" s="22" t="s">
        <v>633</v>
      </c>
      <c r="I9" s="89" t="s">
        <v>10</v>
      </c>
      <c r="J9" s="90" t="s">
        <v>11</v>
      </c>
      <c r="K9" s="90" t="s">
        <v>12</v>
      </c>
      <c r="L9" s="90" t="s">
        <v>10</v>
      </c>
      <c r="M9" s="91" t="s">
        <v>11</v>
      </c>
      <c r="N9" s="92" t="s">
        <v>12</v>
      </c>
      <c r="O9" s="22" t="s">
        <v>633</v>
      </c>
      <c r="P9" s="261" t="s">
        <v>69</v>
      </c>
      <c r="Q9" s="93" t="s">
        <v>70</v>
      </c>
      <c r="R9" s="793" t="s">
        <v>71</v>
      </c>
      <c r="S9" s="793" t="s">
        <v>72</v>
      </c>
      <c r="T9" s="92"/>
    </row>
    <row r="10" spans="1:23" s="96" customFormat="1" ht="13.9" customHeight="1">
      <c r="A10" s="94">
        <v>2013</v>
      </c>
      <c r="B10" s="753">
        <v>31</v>
      </c>
      <c r="C10" s="753">
        <v>3</v>
      </c>
      <c r="D10" s="753">
        <v>667</v>
      </c>
      <c r="E10" s="753">
        <v>16778</v>
      </c>
      <c r="F10" s="753">
        <v>8630</v>
      </c>
      <c r="G10" s="754">
        <v>8148</v>
      </c>
      <c r="H10" s="94">
        <v>2013</v>
      </c>
      <c r="I10" s="753">
        <v>976</v>
      </c>
      <c r="J10" s="753">
        <v>390</v>
      </c>
      <c r="K10" s="753">
        <v>586</v>
      </c>
      <c r="L10" s="753">
        <v>328</v>
      </c>
      <c r="M10" s="753">
        <v>81</v>
      </c>
      <c r="N10" s="754">
        <v>247</v>
      </c>
      <c r="O10" s="95">
        <v>2013</v>
      </c>
      <c r="P10" s="753">
        <v>3831</v>
      </c>
      <c r="Q10" s="753">
        <v>3831</v>
      </c>
      <c r="R10" s="753">
        <v>466361</v>
      </c>
      <c r="S10" s="753">
        <v>256122</v>
      </c>
      <c r="T10" s="754">
        <v>707</v>
      </c>
    </row>
    <row r="11" spans="1:23" s="96" customFormat="1" ht="13.9" customHeight="1">
      <c r="A11" s="94">
        <v>2014</v>
      </c>
      <c r="B11" s="737">
        <v>31</v>
      </c>
      <c r="C11" s="737">
        <v>3</v>
      </c>
      <c r="D11" s="737">
        <v>636</v>
      </c>
      <c r="E11" s="737">
        <v>15972</v>
      </c>
      <c r="F11" s="737">
        <v>8224</v>
      </c>
      <c r="G11" s="755">
        <v>7748</v>
      </c>
      <c r="H11" s="94">
        <v>2014</v>
      </c>
      <c r="I11" s="737">
        <v>950</v>
      </c>
      <c r="J11" s="737">
        <v>381</v>
      </c>
      <c r="K11" s="737">
        <v>569</v>
      </c>
      <c r="L11" s="737">
        <v>137</v>
      </c>
      <c r="M11" s="737">
        <v>76</v>
      </c>
      <c r="N11" s="755">
        <v>61</v>
      </c>
      <c r="O11" s="95">
        <v>2014</v>
      </c>
      <c r="P11" s="737">
        <v>3257</v>
      </c>
      <c r="Q11" s="737">
        <v>3257</v>
      </c>
      <c r="R11" s="737">
        <v>465022</v>
      </c>
      <c r="S11" s="737">
        <v>257152</v>
      </c>
      <c r="T11" s="755">
        <v>669</v>
      </c>
    </row>
    <row r="12" spans="1:23" s="96" customFormat="1" ht="13.9" customHeight="1">
      <c r="A12" s="94">
        <v>2015</v>
      </c>
      <c r="B12" s="736">
        <v>31</v>
      </c>
      <c r="C12" s="737">
        <v>3</v>
      </c>
      <c r="D12" s="737">
        <v>625</v>
      </c>
      <c r="E12" s="737">
        <v>15755</v>
      </c>
      <c r="F12" s="737">
        <v>8093</v>
      </c>
      <c r="G12" s="755">
        <v>7662</v>
      </c>
      <c r="H12" s="94">
        <v>2015</v>
      </c>
      <c r="I12" s="737">
        <v>931</v>
      </c>
      <c r="J12" s="737">
        <v>386</v>
      </c>
      <c r="K12" s="737">
        <v>545</v>
      </c>
      <c r="L12" s="737">
        <v>146</v>
      </c>
      <c r="M12" s="737">
        <v>72</v>
      </c>
      <c r="N12" s="755">
        <v>74</v>
      </c>
      <c r="O12" s="785">
        <v>2015</v>
      </c>
      <c r="P12" s="737">
        <v>2790</v>
      </c>
      <c r="Q12" s="737">
        <v>2788</v>
      </c>
      <c r="R12" s="737">
        <v>465852</v>
      </c>
      <c r="S12" s="737">
        <v>256507</v>
      </c>
      <c r="T12" s="755">
        <v>989</v>
      </c>
    </row>
    <row r="13" spans="1:23" s="96" customFormat="1" ht="13.9" customHeight="1">
      <c r="A13" s="94">
        <v>2016</v>
      </c>
      <c r="B13" s="756">
        <v>32</v>
      </c>
      <c r="C13" s="757">
        <v>3</v>
      </c>
      <c r="D13" s="757">
        <v>631</v>
      </c>
      <c r="E13" s="757">
        <v>15484</v>
      </c>
      <c r="F13" s="757">
        <v>7934</v>
      </c>
      <c r="G13" s="758">
        <v>7550</v>
      </c>
      <c r="H13" s="94">
        <v>2016</v>
      </c>
      <c r="I13" s="737">
        <v>933</v>
      </c>
      <c r="J13" s="737">
        <v>369</v>
      </c>
      <c r="K13" s="737">
        <v>564</v>
      </c>
      <c r="L13" s="737">
        <v>143</v>
      </c>
      <c r="M13" s="737">
        <f>L13-N13</f>
        <v>68</v>
      </c>
      <c r="N13" s="755">
        <v>75</v>
      </c>
      <c r="O13" s="786">
        <v>2016</v>
      </c>
      <c r="P13" s="737">
        <v>2787</v>
      </c>
      <c r="Q13" s="737">
        <v>2787</v>
      </c>
      <c r="R13" s="737">
        <v>479008</v>
      </c>
      <c r="S13" s="737">
        <v>266846</v>
      </c>
      <c r="T13" s="755">
        <v>1032</v>
      </c>
    </row>
    <row r="14" spans="1:23" s="96" customFormat="1" ht="13.9" customHeight="1">
      <c r="A14" s="94">
        <v>2017</v>
      </c>
      <c r="B14" s="756">
        <v>33</v>
      </c>
      <c r="C14" s="757">
        <v>3</v>
      </c>
      <c r="D14" s="757">
        <v>631</v>
      </c>
      <c r="E14" s="757">
        <v>15569</v>
      </c>
      <c r="F14" s="757">
        <v>7983</v>
      </c>
      <c r="G14" s="758">
        <v>7586</v>
      </c>
      <c r="H14" s="94">
        <v>2017</v>
      </c>
      <c r="I14" s="737">
        <v>936</v>
      </c>
      <c r="J14" s="737">
        <v>362</v>
      </c>
      <c r="K14" s="737">
        <v>574</v>
      </c>
      <c r="L14" s="737">
        <v>149</v>
      </c>
      <c r="M14" s="737">
        <v>72</v>
      </c>
      <c r="N14" s="755">
        <v>77</v>
      </c>
      <c r="O14" s="786">
        <v>2017</v>
      </c>
      <c r="P14" s="757">
        <v>2646</v>
      </c>
      <c r="Q14" s="757">
        <v>2645</v>
      </c>
      <c r="R14" s="757">
        <v>495474</v>
      </c>
      <c r="S14" s="757">
        <v>278588</v>
      </c>
      <c r="T14" s="758">
        <v>1178</v>
      </c>
    </row>
    <row r="15" spans="1:23" s="100" customFormat="1" ht="13.9" customHeight="1">
      <c r="A15" s="99">
        <v>2018</v>
      </c>
      <c r="B15" s="767">
        <v>33</v>
      </c>
      <c r="C15" s="759">
        <v>3</v>
      </c>
      <c r="D15" s="759">
        <v>636</v>
      </c>
      <c r="E15" s="759">
        <v>15777</v>
      </c>
      <c r="F15" s="759">
        <v>8085</v>
      </c>
      <c r="G15" s="779">
        <v>7692</v>
      </c>
      <c r="H15" s="99">
        <v>2018</v>
      </c>
      <c r="I15" s="770">
        <v>953</v>
      </c>
      <c r="J15" s="770">
        <v>355</v>
      </c>
      <c r="K15" s="770">
        <v>598</v>
      </c>
      <c r="L15" s="770">
        <v>143</v>
      </c>
      <c r="M15" s="770">
        <v>69</v>
      </c>
      <c r="N15" s="771">
        <v>74</v>
      </c>
      <c r="O15" s="787">
        <v>2018</v>
      </c>
      <c r="P15" s="759">
        <v>2357</v>
      </c>
      <c r="Q15" s="759">
        <v>2357</v>
      </c>
      <c r="R15" s="759">
        <v>486043</v>
      </c>
      <c r="S15" s="759">
        <v>278169</v>
      </c>
      <c r="T15" s="779">
        <v>1050</v>
      </c>
    </row>
    <row r="16" spans="1:23" s="102" customFormat="1" ht="14.85" customHeight="1">
      <c r="A16" s="101" t="s">
        <v>73</v>
      </c>
      <c r="B16" s="760">
        <v>1</v>
      </c>
      <c r="C16" s="761">
        <v>0</v>
      </c>
      <c r="D16" s="762">
        <v>19</v>
      </c>
      <c r="E16" s="762">
        <v>446</v>
      </c>
      <c r="F16" s="757">
        <f>E16-G16</f>
        <v>225</v>
      </c>
      <c r="G16" s="763">
        <v>221</v>
      </c>
      <c r="H16" s="777" t="s">
        <v>73</v>
      </c>
      <c r="I16" s="776">
        <v>26</v>
      </c>
      <c r="J16" s="776">
        <f>I16-K16</f>
        <v>16</v>
      </c>
      <c r="K16" s="776">
        <v>10</v>
      </c>
      <c r="L16" s="737">
        <v>2</v>
      </c>
      <c r="M16" s="737">
        <f>L16-N16</f>
        <v>2</v>
      </c>
      <c r="N16" s="772">
        <v>0</v>
      </c>
      <c r="O16" s="788" t="s">
        <v>73</v>
      </c>
      <c r="P16" s="776">
        <v>75</v>
      </c>
      <c r="Q16" s="776">
        <v>75</v>
      </c>
      <c r="R16" s="761">
        <v>13344</v>
      </c>
      <c r="S16" s="761">
        <v>9269</v>
      </c>
      <c r="T16" s="790">
        <v>35</v>
      </c>
    </row>
    <row r="17" spans="1:26" s="102" customFormat="1" ht="14.85" customHeight="1">
      <c r="A17" s="101" t="s">
        <v>74</v>
      </c>
      <c r="B17" s="760">
        <v>1</v>
      </c>
      <c r="C17" s="761">
        <v>0</v>
      </c>
      <c r="D17" s="762">
        <v>7</v>
      </c>
      <c r="E17" s="762">
        <v>155</v>
      </c>
      <c r="F17" s="757">
        <f t="shared" ref="F17:F51" si="0">E17-G17</f>
        <v>69</v>
      </c>
      <c r="G17" s="763">
        <v>86</v>
      </c>
      <c r="H17" s="777" t="s">
        <v>75</v>
      </c>
      <c r="I17" s="757">
        <v>11</v>
      </c>
      <c r="J17" s="776">
        <f t="shared" ref="J17:J51" si="1">I17-K17</f>
        <v>4</v>
      </c>
      <c r="K17" s="761">
        <v>7</v>
      </c>
      <c r="L17" s="737">
        <v>3</v>
      </c>
      <c r="M17" s="737">
        <f t="shared" ref="M17:M51" si="2">L17-N17</f>
        <v>1</v>
      </c>
      <c r="N17" s="772">
        <v>2</v>
      </c>
      <c r="O17" s="788" t="s">
        <v>75</v>
      </c>
      <c r="P17" s="776">
        <v>28</v>
      </c>
      <c r="Q17" s="776">
        <v>28</v>
      </c>
      <c r="R17" s="776">
        <v>13406</v>
      </c>
      <c r="S17" s="776">
        <v>6755</v>
      </c>
      <c r="T17" s="791">
        <v>13</v>
      </c>
    </row>
    <row r="18" spans="1:26" s="102" customFormat="1" ht="14.85" customHeight="1">
      <c r="A18" s="101" t="s">
        <v>76</v>
      </c>
      <c r="B18" s="760">
        <v>1</v>
      </c>
      <c r="C18" s="761">
        <v>0</v>
      </c>
      <c r="D18" s="762">
        <v>8</v>
      </c>
      <c r="E18" s="762">
        <v>133</v>
      </c>
      <c r="F18" s="757">
        <f t="shared" si="0"/>
        <v>59</v>
      </c>
      <c r="G18" s="763">
        <v>74</v>
      </c>
      <c r="H18" s="777" t="s">
        <v>76</v>
      </c>
      <c r="I18" s="757">
        <v>16</v>
      </c>
      <c r="J18" s="776">
        <f t="shared" si="1"/>
        <v>6</v>
      </c>
      <c r="K18" s="761">
        <v>10</v>
      </c>
      <c r="L18" s="737">
        <v>3</v>
      </c>
      <c r="M18" s="737">
        <f t="shared" si="2"/>
        <v>0</v>
      </c>
      <c r="N18" s="772">
        <v>3</v>
      </c>
      <c r="O18" s="788" t="s">
        <v>76</v>
      </c>
      <c r="P18" s="776">
        <v>23</v>
      </c>
      <c r="Q18" s="776">
        <v>23</v>
      </c>
      <c r="R18" s="776">
        <v>24188</v>
      </c>
      <c r="S18" s="776">
        <v>7269</v>
      </c>
      <c r="T18" s="791">
        <v>21</v>
      </c>
    </row>
    <row r="19" spans="1:26" s="102" customFormat="1" ht="14.85" customHeight="1">
      <c r="A19" s="101" t="s">
        <v>77</v>
      </c>
      <c r="B19" s="760">
        <v>1</v>
      </c>
      <c r="C19" s="761">
        <v>0</v>
      </c>
      <c r="D19" s="762">
        <v>32</v>
      </c>
      <c r="E19" s="762">
        <v>861</v>
      </c>
      <c r="F19" s="757">
        <f t="shared" si="0"/>
        <v>429</v>
      </c>
      <c r="G19" s="763">
        <v>432</v>
      </c>
      <c r="H19" s="777" t="s">
        <v>77</v>
      </c>
      <c r="I19" s="757">
        <v>43</v>
      </c>
      <c r="J19" s="776">
        <f t="shared" si="1"/>
        <v>19</v>
      </c>
      <c r="K19" s="761">
        <v>24</v>
      </c>
      <c r="L19" s="737">
        <v>3</v>
      </c>
      <c r="M19" s="737">
        <f t="shared" si="2"/>
        <v>1</v>
      </c>
      <c r="N19" s="772">
        <v>2</v>
      </c>
      <c r="O19" s="788" t="s">
        <v>77</v>
      </c>
      <c r="P19" s="776">
        <v>125</v>
      </c>
      <c r="Q19" s="776">
        <v>125</v>
      </c>
      <c r="R19" s="776">
        <v>26987</v>
      </c>
      <c r="S19" s="776">
        <v>10175</v>
      </c>
      <c r="T19" s="791">
        <v>52</v>
      </c>
    </row>
    <row r="20" spans="1:26" s="102" customFormat="1" ht="14.85" customHeight="1">
      <c r="A20" s="101" t="s">
        <v>78</v>
      </c>
      <c r="B20" s="760">
        <v>1</v>
      </c>
      <c r="C20" s="761">
        <v>0</v>
      </c>
      <c r="D20" s="762">
        <v>6</v>
      </c>
      <c r="E20" s="762">
        <v>111</v>
      </c>
      <c r="F20" s="757">
        <f t="shared" si="0"/>
        <v>64</v>
      </c>
      <c r="G20" s="763">
        <v>47</v>
      </c>
      <c r="H20" s="777" t="s">
        <v>78</v>
      </c>
      <c r="I20" s="757">
        <v>12</v>
      </c>
      <c r="J20" s="776">
        <f t="shared" si="1"/>
        <v>4</v>
      </c>
      <c r="K20" s="761">
        <v>8</v>
      </c>
      <c r="L20" s="737">
        <v>5</v>
      </c>
      <c r="M20" s="737">
        <f t="shared" si="2"/>
        <v>1</v>
      </c>
      <c r="N20" s="772">
        <v>4</v>
      </c>
      <c r="O20" s="788" t="s">
        <v>78</v>
      </c>
      <c r="P20" s="776">
        <v>16</v>
      </c>
      <c r="Q20" s="776">
        <v>16</v>
      </c>
      <c r="R20" s="776">
        <v>13647</v>
      </c>
      <c r="S20" s="776">
        <v>6573</v>
      </c>
      <c r="T20" s="791">
        <v>35</v>
      </c>
    </row>
    <row r="21" spans="1:26" s="102" customFormat="1" ht="14.85" customHeight="1">
      <c r="A21" s="101" t="s">
        <v>79</v>
      </c>
      <c r="B21" s="760">
        <v>1</v>
      </c>
      <c r="C21" s="761">
        <v>0</v>
      </c>
      <c r="D21" s="762">
        <v>6</v>
      </c>
      <c r="E21" s="762">
        <v>105</v>
      </c>
      <c r="F21" s="757">
        <f t="shared" si="0"/>
        <v>56</v>
      </c>
      <c r="G21" s="763">
        <v>49</v>
      </c>
      <c r="H21" s="777" t="s">
        <v>79</v>
      </c>
      <c r="I21" s="757">
        <v>11</v>
      </c>
      <c r="J21" s="776">
        <f t="shared" si="1"/>
        <v>5</v>
      </c>
      <c r="K21" s="761">
        <v>6</v>
      </c>
      <c r="L21" s="737">
        <v>4</v>
      </c>
      <c r="M21" s="737">
        <f t="shared" si="2"/>
        <v>2</v>
      </c>
      <c r="N21" s="772">
        <v>2</v>
      </c>
      <c r="O21" s="788" t="s">
        <v>79</v>
      </c>
      <c r="P21" s="776">
        <v>33</v>
      </c>
      <c r="Q21" s="776">
        <v>33</v>
      </c>
      <c r="R21" s="776">
        <v>26615</v>
      </c>
      <c r="S21" s="776">
        <v>5668</v>
      </c>
      <c r="T21" s="791">
        <v>11</v>
      </c>
    </row>
    <row r="22" spans="1:26" s="102" customFormat="1" ht="14.85" customHeight="1">
      <c r="A22" s="101" t="s">
        <v>80</v>
      </c>
      <c r="B22" s="760">
        <v>0</v>
      </c>
      <c r="C22" s="761">
        <v>1</v>
      </c>
      <c r="D22" s="762">
        <v>2</v>
      </c>
      <c r="E22" s="762">
        <v>4</v>
      </c>
      <c r="F22" s="757">
        <f t="shared" si="0"/>
        <v>3</v>
      </c>
      <c r="G22" s="763">
        <v>1</v>
      </c>
      <c r="H22" s="777" t="s">
        <v>80</v>
      </c>
      <c r="I22" s="757">
        <v>2</v>
      </c>
      <c r="J22" s="776">
        <f t="shared" si="1"/>
        <v>1</v>
      </c>
      <c r="K22" s="761">
        <v>1</v>
      </c>
      <c r="L22" s="737">
        <v>0</v>
      </c>
      <c r="M22" s="737">
        <f t="shared" si="2"/>
        <v>0</v>
      </c>
      <c r="N22" s="755">
        <v>0</v>
      </c>
      <c r="O22" s="788" t="s">
        <v>80</v>
      </c>
      <c r="P22" s="776" t="s">
        <v>37</v>
      </c>
      <c r="Q22" s="776" t="s">
        <v>37</v>
      </c>
      <c r="R22" s="776">
        <v>6638</v>
      </c>
      <c r="S22" s="776">
        <v>471</v>
      </c>
      <c r="T22" s="791">
        <v>3</v>
      </c>
    </row>
    <row r="23" spans="1:26" s="102" customFormat="1" ht="14.85" customHeight="1">
      <c r="A23" s="101" t="s">
        <v>81</v>
      </c>
      <c r="B23" s="760">
        <v>0</v>
      </c>
      <c r="C23" s="761">
        <v>1</v>
      </c>
      <c r="D23" s="757">
        <v>0</v>
      </c>
      <c r="E23" s="764">
        <v>0</v>
      </c>
      <c r="F23" s="757">
        <v>0</v>
      </c>
      <c r="G23" s="765">
        <v>0</v>
      </c>
      <c r="H23" s="777" t="s">
        <v>81</v>
      </c>
      <c r="I23" s="757">
        <v>0</v>
      </c>
      <c r="J23" s="776">
        <f t="shared" si="1"/>
        <v>0</v>
      </c>
      <c r="K23" s="761">
        <v>0</v>
      </c>
      <c r="L23" s="773">
        <v>0</v>
      </c>
      <c r="M23" s="737">
        <f t="shared" si="2"/>
        <v>0</v>
      </c>
      <c r="N23" s="772">
        <v>0</v>
      </c>
      <c r="O23" s="788" t="s">
        <v>81</v>
      </c>
      <c r="P23" s="776" t="s">
        <v>37</v>
      </c>
      <c r="Q23" s="776" t="s">
        <v>37</v>
      </c>
      <c r="R23" s="776">
        <v>5491</v>
      </c>
      <c r="S23" s="776">
        <v>459</v>
      </c>
      <c r="T23" s="791">
        <v>6</v>
      </c>
    </row>
    <row r="24" spans="1:26" s="102" customFormat="1" ht="14.85" customHeight="1">
      <c r="A24" s="101" t="s">
        <v>82</v>
      </c>
      <c r="B24" s="760">
        <v>1</v>
      </c>
      <c r="C24" s="761">
        <v>0</v>
      </c>
      <c r="D24" s="762">
        <v>21</v>
      </c>
      <c r="E24" s="762">
        <v>494</v>
      </c>
      <c r="F24" s="757">
        <f t="shared" si="0"/>
        <v>263</v>
      </c>
      <c r="G24" s="763">
        <v>231</v>
      </c>
      <c r="H24" s="777" t="s">
        <v>82</v>
      </c>
      <c r="I24" s="776">
        <v>33</v>
      </c>
      <c r="J24" s="776">
        <f t="shared" si="1"/>
        <v>10</v>
      </c>
      <c r="K24" s="761">
        <v>23</v>
      </c>
      <c r="L24" s="737">
        <v>4</v>
      </c>
      <c r="M24" s="737">
        <f t="shared" si="2"/>
        <v>2</v>
      </c>
      <c r="N24" s="772">
        <v>2</v>
      </c>
      <c r="O24" s="788" t="s">
        <v>82</v>
      </c>
      <c r="P24" s="776">
        <v>90</v>
      </c>
      <c r="Q24" s="776">
        <v>90</v>
      </c>
      <c r="R24" s="776">
        <v>12806</v>
      </c>
      <c r="S24" s="776">
        <v>8610</v>
      </c>
      <c r="T24" s="791">
        <v>25</v>
      </c>
    </row>
    <row r="25" spans="1:26" s="102" customFormat="1" ht="14.85" customHeight="1">
      <c r="A25" s="101" t="s">
        <v>83</v>
      </c>
      <c r="B25" s="760">
        <v>1</v>
      </c>
      <c r="C25" s="761">
        <v>0</v>
      </c>
      <c r="D25" s="762">
        <v>29</v>
      </c>
      <c r="E25" s="762">
        <v>792</v>
      </c>
      <c r="F25" s="757">
        <f t="shared" si="0"/>
        <v>388</v>
      </c>
      <c r="G25" s="763">
        <v>404</v>
      </c>
      <c r="H25" s="777" t="s">
        <v>83</v>
      </c>
      <c r="I25" s="757">
        <v>39</v>
      </c>
      <c r="J25" s="776">
        <f t="shared" si="1"/>
        <v>17</v>
      </c>
      <c r="K25" s="761">
        <v>22</v>
      </c>
      <c r="L25" s="737">
        <v>5</v>
      </c>
      <c r="M25" s="737">
        <f t="shared" si="2"/>
        <v>2</v>
      </c>
      <c r="N25" s="772">
        <v>3</v>
      </c>
      <c r="O25" s="788" t="s">
        <v>83</v>
      </c>
      <c r="P25" s="776">
        <v>96</v>
      </c>
      <c r="Q25" s="776">
        <v>96</v>
      </c>
      <c r="R25" s="776">
        <v>12254</v>
      </c>
      <c r="S25" s="776">
        <v>7976</v>
      </c>
      <c r="T25" s="791">
        <v>39</v>
      </c>
    </row>
    <row r="26" spans="1:26" s="102" customFormat="1" ht="14.85" customHeight="1">
      <c r="A26" s="101" t="s">
        <v>7</v>
      </c>
      <c r="B26" s="760">
        <v>1</v>
      </c>
      <c r="C26" s="761">
        <v>0</v>
      </c>
      <c r="D26" s="762">
        <v>6</v>
      </c>
      <c r="E26" s="762">
        <v>111</v>
      </c>
      <c r="F26" s="757">
        <f t="shared" si="0"/>
        <v>57</v>
      </c>
      <c r="G26" s="763">
        <v>54</v>
      </c>
      <c r="H26" s="777" t="s">
        <v>7</v>
      </c>
      <c r="I26" s="776">
        <v>10</v>
      </c>
      <c r="J26" s="776">
        <f t="shared" si="1"/>
        <v>3</v>
      </c>
      <c r="K26" s="776">
        <v>7</v>
      </c>
      <c r="L26" s="737">
        <v>4</v>
      </c>
      <c r="M26" s="737">
        <f t="shared" si="2"/>
        <v>3</v>
      </c>
      <c r="N26" s="772">
        <v>1</v>
      </c>
      <c r="O26" s="777" t="s">
        <v>7</v>
      </c>
      <c r="P26" s="776">
        <v>18</v>
      </c>
      <c r="Q26" s="776">
        <v>18</v>
      </c>
      <c r="R26" s="776">
        <v>18899</v>
      </c>
      <c r="S26" s="776">
        <v>4627</v>
      </c>
      <c r="T26" s="791">
        <v>16</v>
      </c>
    </row>
    <row r="27" spans="1:26" s="102" customFormat="1" ht="14.85" customHeight="1">
      <c r="A27" s="101" t="s">
        <v>84</v>
      </c>
      <c r="B27" s="760">
        <v>1</v>
      </c>
      <c r="C27" s="761">
        <v>0</v>
      </c>
      <c r="D27" s="762">
        <v>6</v>
      </c>
      <c r="E27" s="762">
        <v>38</v>
      </c>
      <c r="F27" s="757">
        <f t="shared" si="0"/>
        <v>19</v>
      </c>
      <c r="G27" s="763">
        <v>19</v>
      </c>
      <c r="H27" s="777" t="s">
        <v>84</v>
      </c>
      <c r="I27" s="757">
        <v>11</v>
      </c>
      <c r="J27" s="776">
        <f t="shared" si="1"/>
        <v>6</v>
      </c>
      <c r="K27" s="761">
        <v>5</v>
      </c>
      <c r="L27" s="737">
        <v>4</v>
      </c>
      <c r="M27" s="737">
        <f t="shared" si="2"/>
        <v>2</v>
      </c>
      <c r="N27" s="772">
        <v>2</v>
      </c>
      <c r="O27" s="788" t="s">
        <v>84</v>
      </c>
      <c r="P27" s="776">
        <v>2</v>
      </c>
      <c r="Q27" s="776">
        <v>2</v>
      </c>
      <c r="R27" s="776">
        <v>16381</v>
      </c>
      <c r="S27" s="776">
        <v>2985</v>
      </c>
      <c r="T27" s="791">
        <v>16</v>
      </c>
    </row>
    <row r="28" spans="1:26" s="102" customFormat="1" ht="14.85" customHeight="1">
      <c r="A28" s="101" t="s">
        <v>85</v>
      </c>
      <c r="B28" s="760">
        <v>0</v>
      </c>
      <c r="C28" s="761">
        <v>1</v>
      </c>
      <c r="D28" s="757">
        <v>0</v>
      </c>
      <c r="E28" s="764">
        <v>0</v>
      </c>
      <c r="F28" s="757">
        <f t="shared" si="0"/>
        <v>0</v>
      </c>
      <c r="G28" s="765">
        <v>0</v>
      </c>
      <c r="H28" s="777" t="s">
        <v>85</v>
      </c>
      <c r="I28" s="757">
        <v>0</v>
      </c>
      <c r="J28" s="776">
        <f t="shared" si="1"/>
        <v>0</v>
      </c>
      <c r="K28" s="761">
        <v>0</v>
      </c>
      <c r="L28" s="773">
        <v>0</v>
      </c>
      <c r="M28" s="737">
        <f t="shared" si="2"/>
        <v>0</v>
      </c>
      <c r="N28" s="772">
        <v>0</v>
      </c>
      <c r="O28" s="788" t="s">
        <v>85</v>
      </c>
      <c r="P28" s="776" t="s">
        <v>37</v>
      </c>
      <c r="Q28" s="776" t="s">
        <v>37</v>
      </c>
      <c r="R28" s="776">
        <v>7093</v>
      </c>
      <c r="S28" s="776">
        <v>180</v>
      </c>
      <c r="T28" s="791" t="s">
        <v>37</v>
      </c>
    </row>
    <row r="29" spans="1:26" s="102" customFormat="1" ht="14.85" customHeight="1">
      <c r="A29" s="101" t="s">
        <v>86</v>
      </c>
      <c r="B29" s="760">
        <v>1</v>
      </c>
      <c r="C29" s="761">
        <v>0</v>
      </c>
      <c r="D29" s="762">
        <v>15</v>
      </c>
      <c r="E29" s="762">
        <v>392</v>
      </c>
      <c r="F29" s="757">
        <f t="shared" si="0"/>
        <v>201</v>
      </c>
      <c r="G29" s="763">
        <v>191</v>
      </c>
      <c r="H29" s="777" t="s">
        <v>86</v>
      </c>
      <c r="I29" s="776">
        <v>23</v>
      </c>
      <c r="J29" s="776">
        <f t="shared" si="1"/>
        <v>11</v>
      </c>
      <c r="K29" s="776">
        <v>12</v>
      </c>
      <c r="L29" s="737">
        <v>4</v>
      </c>
      <c r="M29" s="737">
        <f t="shared" si="2"/>
        <v>4</v>
      </c>
      <c r="N29" s="772">
        <v>0</v>
      </c>
      <c r="O29" s="788" t="s">
        <v>86</v>
      </c>
      <c r="P29" s="776">
        <v>63</v>
      </c>
      <c r="Q29" s="776">
        <v>63</v>
      </c>
      <c r="R29" s="776">
        <v>13878</v>
      </c>
      <c r="S29" s="776">
        <v>8491</v>
      </c>
      <c r="T29" s="791">
        <v>30</v>
      </c>
    </row>
    <row r="30" spans="1:26" s="102" customFormat="1" ht="14.85" customHeight="1">
      <c r="A30" s="101" t="s">
        <v>87</v>
      </c>
      <c r="B30" s="760">
        <v>1</v>
      </c>
      <c r="C30" s="761">
        <v>0</v>
      </c>
      <c r="D30" s="762">
        <v>11</v>
      </c>
      <c r="E30" s="762">
        <v>196</v>
      </c>
      <c r="F30" s="757">
        <f t="shared" si="0"/>
        <v>98</v>
      </c>
      <c r="G30" s="763">
        <v>98</v>
      </c>
      <c r="H30" s="777" t="s">
        <v>87</v>
      </c>
      <c r="I30" s="757">
        <v>17</v>
      </c>
      <c r="J30" s="776">
        <f t="shared" si="1"/>
        <v>7</v>
      </c>
      <c r="K30" s="761">
        <v>10</v>
      </c>
      <c r="L30" s="737">
        <v>5</v>
      </c>
      <c r="M30" s="737">
        <f t="shared" si="2"/>
        <v>3</v>
      </c>
      <c r="N30" s="772">
        <v>2</v>
      </c>
      <c r="O30" s="788" t="s">
        <v>87</v>
      </c>
      <c r="P30" s="776">
        <v>41</v>
      </c>
      <c r="Q30" s="776">
        <v>41</v>
      </c>
      <c r="R30" s="776">
        <v>15123</v>
      </c>
      <c r="S30" s="776">
        <v>8107</v>
      </c>
      <c r="T30" s="791">
        <v>33</v>
      </c>
    </row>
    <row r="31" spans="1:26" s="102" customFormat="1" ht="14.85" customHeight="1">
      <c r="A31" s="101" t="s">
        <v>88</v>
      </c>
      <c r="B31" s="760">
        <v>1</v>
      </c>
      <c r="C31" s="761">
        <v>0</v>
      </c>
      <c r="D31" s="762">
        <v>19</v>
      </c>
      <c r="E31" s="762">
        <v>437</v>
      </c>
      <c r="F31" s="757">
        <f t="shared" si="0"/>
        <v>220</v>
      </c>
      <c r="G31" s="763">
        <v>217</v>
      </c>
      <c r="H31" s="777" t="s">
        <v>88</v>
      </c>
      <c r="I31" s="757">
        <v>34</v>
      </c>
      <c r="J31" s="776">
        <f t="shared" si="1"/>
        <v>10</v>
      </c>
      <c r="K31" s="761">
        <v>24</v>
      </c>
      <c r="L31" s="737">
        <v>4</v>
      </c>
      <c r="M31" s="737">
        <f t="shared" si="2"/>
        <v>3</v>
      </c>
      <c r="N31" s="772">
        <v>1</v>
      </c>
      <c r="O31" s="788" t="s">
        <v>88</v>
      </c>
      <c r="P31" s="776">
        <v>71</v>
      </c>
      <c r="Q31" s="776">
        <v>71</v>
      </c>
      <c r="R31" s="776">
        <v>18370</v>
      </c>
      <c r="S31" s="776">
        <v>9697</v>
      </c>
      <c r="T31" s="791">
        <v>34</v>
      </c>
      <c r="U31" s="104"/>
      <c r="V31" s="105"/>
      <c r="W31" s="104"/>
      <c r="X31" s="106"/>
      <c r="Y31" s="106"/>
      <c r="Z31" s="104"/>
    </row>
    <row r="32" spans="1:26" s="102" customFormat="1" ht="14.85" customHeight="1">
      <c r="A32" s="101" t="s">
        <v>89</v>
      </c>
      <c r="B32" s="760">
        <v>1</v>
      </c>
      <c r="C32" s="761">
        <v>0</v>
      </c>
      <c r="D32" s="762">
        <v>10</v>
      </c>
      <c r="E32" s="762">
        <v>205</v>
      </c>
      <c r="F32" s="757">
        <f t="shared" si="0"/>
        <v>116</v>
      </c>
      <c r="G32" s="763">
        <v>89</v>
      </c>
      <c r="H32" s="777" t="s">
        <v>89</v>
      </c>
      <c r="I32" s="757">
        <v>19</v>
      </c>
      <c r="J32" s="776">
        <f t="shared" si="1"/>
        <v>6</v>
      </c>
      <c r="K32" s="761">
        <v>13</v>
      </c>
      <c r="L32" s="737">
        <v>4</v>
      </c>
      <c r="M32" s="737">
        <f t="shared" si="2"/>
        <v>3</v>
      </c>
      <c r="N32" s="772">
        <v>1</v>
      </c>
      <c r="O32" s="788" t="s">
        <v>89</v>
      </c>
      <c r="P32" s="776">
        <v>26</v>
      </c>
      <c r="Q32" s="776">
        <v>26</v>
      </c>
      <c r="R32" s="776">
        <v>19299</v>
      </c>
      <c r="S32" s="776">
        <v>5670</v>
      </c>
      <c r="T32" s="791">
        <v>16</v>
      </c>
    </row>
    <row r="33" spans="1:20" s="102" customFormat="1" ht="14.85" customHeight="1">
      <c r="A33" s="101" t="s">
        <v>90</v>
      </c>
      <c r="B33" s="760">
        <v>1</v>
      </c>
      <c r="C33" s="761">
        <v>0</v>
      </c>
      <c r="D33" s="762">
        <v>7</v>
      </c>
      <c r="E33" s="762">
        <v>78</v>
      </c>
      <c r="F33" s="757">
        <f t="shared" si="0"/>
        <v>53</v>
      </c>
      <c r="G33" s="763">
        <v>25</v>
      </c>
      <c r="H33" s="777" t="s">
        <v>90</v>
      </c>
      <c r="I33" s="757">
        <v>12</v>
      </c>
      <c r="J33" s="776">
        <f t="shared" si="1"/>
        <v>6</v>
      </c>
      <c r="K33" s="761">
        <v>6</v>
      </c>
      <c r="L33" s="737">
        <v>4</v>
      </c>
      <c r="M33" s="737">
        <f t="shared" si="2"/>
        <v>2</v>
      </c>
      <c r="N33" s="772">
        <v>2</v>
      </c>
      <c r="O33" s="788" t="s">
        <v>90</v>
      </c>
      <c r="P33" s="776">
        <v>7</v>
      </c>
      <c r="Q33" s="776">
        <v>7</v>
      </c>
      <c r="R33" s="776">
        <v>14796</v>
      </c>
      <c r="S33" s="776">
        <v>3668</v>
      </c>
      <c r="T33" s="791">
        <v>14</v>
      </c>
    </row>
    <row r="34" spans="1:20" s="102" customFormat="1" ht="14.85" customHeight="1">
      <c r="A34" s="101" t="s">
        <v>91</v>
      </c>
      <c r="B34" s="760">
        <v>1</v>
      </c>
      <c r="C34" s="761">
        <v>0</v>
      </c>
      <c r="D34" s="762">
        <v>13</v>
      </c>
      <c r="E34" s="762">
        <v>281</v>
      </c>
      <c r="F34" s="757">
        <f t="shared" si="0"/>
        <v>146</v>
      </c>
      <c r="G34" s="763">
        <v>135</v>
      </c>
      <c r="H34" s="777" t="s">
        <v>91</v>
      </c>
      <c r="I34" s="776">
        <v>20</v>
      </c>
      <c r="J34" s="776">
        <f t="shared" si="1"/>
        <v>9</v>
      </c>
      <c r="K34" s="776">
        <v>11</v>
      </c>
      <c r="L34" s="737">
        <v>6</v>
      </c>
      <c r="M34" s="737">
        <f t="shared" si="2"/>
        <v>3</v>
      </c>
      <c r="N34" s="772">
        <v>3</v>
      </c>
      <c r="O34" s="788" t="s">
        <v>91</v>
      </c>
      <c r="P34" s="776">
        <v>49</v>
      </c>
      <c r="Q34" s="776">
        <v>49</v>
      </c>
      <c r="R34" s="776">
        <v>15108</v>
      </c>
      <c r="S34" s="776">
        <v>5607</v>
      </c>
      <c r="T34" s="791">
        <v>19</v>
      </c>
    </row>
    <row r="35" spans="1:20" s="102" customFormat="1" ht="14.85" customHeight="1">
      <c r="A35" s="101" t="s">
        <v>92</v>
      </c>
      <c r="B35" s="760">
        <v>1</v>
      </c>
      <c r="C35" s="761">
        <v>0</v>
      </c>
      <c r="D35" s="762">
        <v>8</v>
      </c>
      <c r="E35" s="762">
        <v>145</v>
      </c>
      <c r="F35" s="757">
        <f t="shared" si="0"/>
        <v>65</v>
      </c>
      <c r="G35" s="763">
        <v>80</v>
      </c>
      <c r="H35" s="777" t="s">
        <v>92</v>
      </c>
      <c r="I35" s="757">
        <v>13</v>
      </c>
      <c r="J35" s="776">
        <f t="shared" si="1"/>
        <v>3</v>
      </c>
      <c r="K35" s="761">
        <v>10</v>
      </c>
      <c r="L35" s="737">
        <v>3</v>
      </c>
      <c r="M35" s="737">
        <f t="shared" si="2"/>
        <v>2</v>
      </c>
      <c r="N35" s="772">
        <v>1</v>
      </c>
      <c r="O35" s="788" t="s">
        <v>92</v>
      </c>
      <c r="P35" s="776">
        <v>15</v>
      </c>
      <c r="Q35" s="776">
        <v>15</v>
      </c>
      <c r="R35" s="776">
        <v>16292</v>
      </c>
      <c r="S35" s="776">
        <v>7481</v>
      </c>
      <c r="T35" s="791">
        <v>35</v>
      </c>
    </row>
    <row r="36" spans="1:20" s="102" customFormat="1" ht="14.85" customHeight="1">
      <c r="A36" s="101" t="s">
        <v>93</v>
      </c>
      <c r="B36" s="760">
        <v>1</v>
      </c>
      <c r="C36" s="761">
        <v>0</v>
      </c>
      <c r="D36" s="762">
        <v>19</v>
      </c>
      <c r="E36" s="762">
        <v>475</v>
      </c>
      <c r="F36" s="757">
        <f t="shared" si="0"/>
        <v>239</v>
      </c>
      <c r="G36" s="763">
        <v>236</v>
      </c>
      <c r="H36" s="777" t="s">
        <v>93</v>
      </c>
      <c r="I36" s="757">
        <v>28</v>
      </c>
      <c r="J36" s="776">
        <f t="shared" si="1"/>
        <v>9</v>
      </c>
      <c r="K36" s="761">
        <v>19</v>
      </c>
      <c r="L36" s="737">
        <v>6</v>
      </c>
      <c r="M36" s="737">
        <f t="shared" si="2"/>
        <v>3</v>
      </c>
      <c r="N36" s="772">
        <v>3</v>
      </c>
      <c r="O36" s="788" t="s">
        <v>93</v>
      </c>
      <c r="P36" s="776">
        <v>68</v>
      </c>
      <c r="Q36" s="776">
        <v>68</v>
      </c>
      <c r="R36" s="776">
        <v>10000</v>
      </c>
      <c r="S36" s="776">
        <v>10124</v>
      </c>
      <c r="T36" s="791">
        <v>31</v>
      </c>
    </row>
    <row r="37" spans="1:20" s="102" customFormat="1" ht="14.85" customHeight="1">
      <c r="A37" s="101" t="s">
        <v>94</v>
      </c>
      <c r="B37" s="760">
        <v>1</v>
      </c>
      <c r="C37" s="761">
        <v>0</v>
      </c>
      <c r="D37" s="762">
        <v>12</v>
      </c>
      <c r="E37" s="762">
        <v>263</v>
      </c>
      <c r="F37" s="757">
        <f t="shared" si="0"/>
        <v>154</v>
      </c>
      <c r="G37" s="763">
        <v>109</v>
      </c>
      <c r="H37" s="777" t="s">
        <v>94</v>
      </c>
      <c r="I37" s="757">
        <v>23</v>
      </c>
      <c r="J37" s="776">
        <f t="shared" si="1"/>
        <v>9</v>
      </c>
      <c r="K37" s="761">
        <v>14</v>
      </c>
      <c r="L37" s="737">
        <v>3</v>
      </c>
      <c r="M37" s="737">
        <f t="shared" si="2"/>
        <v>1</v>
      </c>
      <c r="N37" s="772">
        <v>2</v>
      </c>
      <c r="O37" s="788" t="s">
        <v>94</v>
      </c>
      <c r="P37" s="776">
        <v>55</v>
      </c>
      <c r="Q37" s="776">
        <v>55</v>
      </c>
      <c r="R37" s="776">
        <v>10049</v>
      </c>
      <c r="S37" s="776">
        <v>7574</v>
      </c>
      <c r="T37" s="791">
        <v>32</v>
      </c>
    </row>
    <row r="38" spans="1:20" s="102" customFormat="1" ht="14.85" customHeight="1">
      <c r="A38" s="101" t="s">
        <v>95</v>
      </c>
      <c r="B38" s="760">
        <v>1</v>
      </c>
      <c r="C38" s="761">
        <v>0</v>
      </c>
      <c r="D38" s="762">
        <v>23</v>
      </c>
      <c r="E38" s="762">
        <v>602</v>
      </c>
      <c r="F38" s="757">
        <f t="shared" si="0"/>
        <v>314</v>
      </c>
      <c r="G38" s="763">
        <v>288</v>
      </c>
      <c r="H38" s="777" t="s">
        <v>95</v>
      </c>
      <c r="I38" s="757">
        <v>33</v>
      </c>
      <c r="J38" s="776">
        <f t="shared" si="1"/>
        <v>15</v>
      </c>
      <c r="K38" s="761">
        <v>18</v>
      </c>
      <c r="L38" s="737">
        <v>4</v>
      </c>
      <c r="M38" s="737">
        <f t="shared" si="2"/>
        <v>1</v>
      </c>
      <c r="N38" s="772">
        <v>3</v>
      </c>
      <c r="O38" s="788" t="s">
        <v>95</v>
      </c>
      <c r="P38" s="776">
        <v>111</v>
      </c>
      <c r="Q38" s="776">
        <v>111</v>
      </c>
      <c r="R38" s="776">
        <v>11013</v>
      </c>
      <c r="S38" s="776">
        <v>8631</v>
      </c>
      <c r="T38" s="791">
        <v>28</v>
      </c>
    </row>
    <row r="39" spans="1:20" s="102" customFormat="1" ht="14.85" customHeight="1">
      <c r="A39" s="101" t="s">
        <v>96</v>
      </c>
      <c r="B39" s="760">
        <v>1</v>
      </c>
      <c r="C39" s="761">
        <v>0</v>
      </c>
      <c r="D39" s="762">
        <v>28</v>
      </c>
      <c r="E39" s="762">
        <v>741</v>
      </c>
      <c r="F39" s="757">
        <f t="shared" si="0"/>
        <v>389</v>
      </c>
      <c r="G39" s="763">
        <v>352</v>
      </c>
      <c r="H39" s="777" t="s">
        <v>96</v>
      </c>
      <c r="I39" s="757">
        <v>39</v>
      </c>
      <c r="J39" s="776">
        <f t="shared" si="1"/>
        <v>16</v>
      </c>
      <c r="K39" s="761">
        <v>23</v>
      </c>
      <c r="L39" s="737">
        <v>7</v>
      </c>
      <c r="M39" s="737">
        <f t="shared" si="2"/>
        <v>4</v>
      </c>
      <c r="N39" s="772">
        <v>3</v>
      </c>
      <c r="O39" s="788" t="s">
        <v>96</v>
      </c>
      <c r="P39" s="776">
        <v>114</v>
      </c>
      <c r="Q39" s="776">
        <v>114</v>
      </c>
      <c r="R39" s="776">
        <v>10050</v>
      </c>
      <c r="S39" s="776">
        <v>9589</v>
      </c>
      <c r="T39" s="791">
        <v>43</v>
      </c>
    </row>
    <row r="40" spans="1:20" s="102" customFormat="1" ht="14.85" customHeight="1">
      <c r="A40" s="101" t="s">
        <v>97</v>
      </c>
      <c r="B40" s="760">
        <v>1</v>
      </c>
      <c r="C40" s="761">
        <v>0</v>
      </c>
      <c r="D40" s="762">
        <v>19</v>
      </c>
      <c r="E40" s="762">
        <v>499</v>
      </c>
      <c r="F40" s="757">
        <f t="shared" si="0"/>
        <v>256</v>
      </c>
      <c r="G40" s="763">
        <v>243</v>
      </c>
      <c r="H40" s="777" t="s">
        <v>97</v>
      </c>
      <c r="I40" s="757">
        <v>32</v>
      </c>
      <c r="J40" s="776">
        <f t="shared" si="1"/>
        <v>14</v>
      </c>
      <c r="K40" s="761">
        <v>18</v>
      </c>
      <c r="L40" s="737">
        <v>5</v>
      </c>
      <c r="M40" s="737">
        <f t="shared" si="2"/>
        <v>3</v>
      </c>
      <c r="N40" s="772">
        <v>2</v>
      </c>
      <c r="O40" s="788" t="s">
        <v>97</v>
      </c>
      <c r="P40" s="776">
        <v>75</v>
      </c>
      <c r="Q40" s="776">
        <v>75</v>
      </c>
      <c r="R40" s="776">
        <v>10001</v>
      </c>
      <c r="S40" s="776">
        <v>9822</v>
      </c>
      <c r="T40" s="791">
        <v>32</v>
      </c>
    </row>
    <row r="41" spans="1:20" s="102" customFormat="1" ht="14.85" customHeight="1">
      <c r="A41" s="101" t="s">
        <v>98</v>
      </c>
      <c r="B41" s="760">
        <v>1</v>
      </c>
      <c r="C41" s="761">
        <v>0</v>
      </c>
      <c r="D41" s="762">
        <v>20</v>
      </c>
      <c r="E41" s="762">
        <v>437</v>
      </c>
      <c r="F41" s="757">
        <f t="shared" si="0"/>
        <v>235</v>
      </c>
      <c r="G41" s="763">
        <v>202</v>
      </c>
      <c r="H41" s="777" t="s">
        <v>98</v>
      </c>
      <c r="I41" s="757">
        <v>30</v>
      </c>
      <c r="J41" s="776">
        <f t="shared" si="1"/>
        <v>11</v>
      </c>
      <c r="K41" s="761">
        <v>19</v>
      </c>
      <c r="L41" s="737">
        <v>4</v>
      </c>
      <c r="M41" s="737">
        <f t="shared" si="2"/>
        <v>2</v>
      </c>
      <c r="N41" s="772">
        <v>2</v>
      </c>
      <c r="O41" s="788" t="s">
        <v>98</v>
      </c>
      <c r="P41" s="776">
        <v>70</v>
      </c>
      <c r="Q41" s="776">
        <v>70</v>
      </c>
      <c r="R41" s="776">
        <v>9501</v>
      </c>
      <c r="S41" s="776">
        <v>8982</v>
      </c>
      <c r="T41" s="791">
        <v>25</v>
      </c>
    </row>
    <row r="42" spans="1:20" s="102" customFormat="1" ht="14.85" customHeight="1">
      <c r="A42" s="101" t="s">
        <v>99</v>
      </c>
      <c r="B42" s="760">
        <v>1</v>
      </c>
      <c r="C42" s="761">
        <v>0</v>
      </c>
      <c r="D42" s="762">
        <v>12</v>
      </c>
      <c r="E42" s="762">
        <v>305</v>
      </c>
      <c r="F42" s="757">
        <f t="shared" si="0"/>
        <v>158</v>
      </c>
      <c r="G42" s="763">
        <v>147</v>
      </c>
      <c r="H42" s="777" t="s">
        <v>99</v>
      </c>
      <c r="I42" s="757">
        <v>20</v>
      </c>
      <c r="J42" s="776">
        <f t="shared" si="1"/>
        <v>5</v>
      </c>
      <c r="K42" s="761">
        <v>15</v>
      </c>
      <c r="L42" s="737">
        <v>4</v>
      </c>
      <c r="M42" s="737">
        <f t="shared" si="2"/>
        <v>1</v>
      </c>
      <c r="N42" s="772">
        <v>3</v>
      </c>
      <c r="O42" s="788" t="s">
        <v>99</v>
      </c>
      <c r="P42" s="776">
        <v>45</v>
      </c>
      <c r="Q42" s="776">
        <v>45</v>
      </c>
      <c r="R42" s="776">
        <v>10067</v>
      </c>
      <c r="S42" s="776">
        <v>9612</v>
      </c>
      <c r="T42" s="791">
        <v>16</v>
      </c>
    </row>
    <row r="43" spans="1:20" s="102" customFormat="1" ht="14.85" customHeight="1">
      <c r="A43" s="101" t="s">
        <v>100</v>
      </c>
      <c r="B43" s="760">
        <v>1</v>
      </c>
      <c r="C43" s="761">
        <v>0</v>
      </c>
      <c r="D43" s="762">
        <v>25</v>
      </c>
      <c r="E43" s="762">
        <v>616</v>
      </c>
      <c r="F43" s="757">
        <f t="shared" si="0"/>
        <v>308</v>
      </c>
      <c r="G43" s="763">
        <v>308</v>
      </c>
      <c r="H43" s="777" t="s">
        <v>100</v>
      </c>
      <c r="I43" s="757">
        <v>34</v>
      </c>
      <c r="J43" s="776">
        <f t="shared" si="1"/>
        <v>13</v>
      </c>
      <c r="K43" s="761">
        <v>21</v>
      </c>
      <c r="L43" s="737">
        <v>4</v>
      </c>
      <c r="M43" s="737">
        <f t="shared" si="2"/>
        <v>2</v>
      </c>
      <c r="N43" s="772">
        <v>2</v>
      </c>
      <c r="O43" s="788" t="s">
        <v>100</v>
      </c>
      <c r="P43" s="776">
        <v>100</v>
      </c>
      <c r="Q43" s="776">
        <v>100</v>
      </c>
      <c r="R43" s="776">
        <v>11913</v>
      </c>
      <c r="S43" s="776">
        <v>10633</v>
      </c>
      <c r="T43" s="791">
        <v>30</v>
      </c>
    </row>
    <row r="44" spans="1:20" s="102" customFormat="1" ht="14.85" customHeight="1">
      <c r="A44" s="101" t="s">
        <v>101</v>
      </c>
      <c r="B44" s="760">
        <v>1</v>
      </c>
      <c r="C44" s="761">
        <v>0</v>
      </c>
      <c r="D44" s="762">
        <v>37</v>
      </c>
      <c r="E44" s="762">
        <v>1002</v>
      </c>
      <c r="F44" s="757">
        <f t="shared" si="0"/>
        <v>521</v>
      </c>
      <c r="G44" s="763">
        <v>481</v>
      </c>
      <c r="H44" s="777" t="s">
        <v>102</v>
      </c>
      <c r="I44" s="757">
        <v>55</v>
      </c>
      <c r="J44" s="776">
        <f t="shared" si="1"/>
        <v>27</v>
      </c>
      <c r="K44" s="761">
        <v>28</v>
      </c>
      <c r="L44" s="737">
        <v>6</v>
      </c>
      <c r="M44" s="737">
        <f t="shared" si="2"/>
        <v>3</v>
      </c>
      <c r="N44" s="772">
        <v>3</v>
      </c>
      <c r="O44" s="788" t="s">
        <v>102</v>
      </c>
      <c r="P44" s="776">
        <v>158</v>
      </c>
      <c r="Q44" s="776">
        <v>158</v>
      </c>
      <c r="R44" s="776">
        <v>12996</v>
      </c>
      <c r="S44" s="776">
        <v>9568</v>
      </c>
      <c r="T44" s="791">
        <v>39</v>
      </c>
    </row>
    <row r="45" spans="1:20" s="102" customFormat="1" ht="14.85" customHeight="1">
      <c r="A45" s="101" t="s">
        <v>103</v>
      </c>
      <c r="B45" s="760">
        <v>1</v>
      </c>
      <c r="C45" s="761">
        <v>0</v>
      </c>
      <c r="D45" s="762">
        <v>35</v>
      </c>
      <c r="E45" s="762">
        <v>968</v>
      </c>
      <c r="F45" s="757">
        <f t="shared" si="0"/>
        <v>504</v>
      </c>
      <c r="G45" s="763">
        <v>464</v>
      </c>
      <c r="H45" s="777" t="s">
        <v>104</v>
      </c>
      <c r="I45" s="757">
        <v>47</v>
      </c>
      <c r="J45" s="776">
        <f t="shared" si="1"/>
        <v>16</v>
      </c>
      <c r="K45" s="761">
        <v>31</v>
      </c>
      <c r="L45" s="737">
        <v>4</v>
      </c>
      <c r="M45" s="737">
        <f t="shared" si="2"/>
        <v>2</v>
      </c>
      <c r="N45" s="772">
        <v>2</v>
      </c>
      <c r="O45" s="788" t="s">
        <v>104</v>
      </c>
      <c r="P45" s="776">
        <v>131</v>
      </c>
      <c r="Q45" s="776">
        <v>131</v>
      </c>
      <c r="R45" s="776">
        <v>9176</v>
      </c>
      <c r="S45" s="776">
        <v>9246</v>
      </c>
      <c r="T45" s="791">
        <v>44</v>
      </c>
    </row>
    <row r="46" spans="1:20" s="102" customFormat="1" ht="14.85" customHeight="1">
      <c r="A46" s="101" t="s">
        <v>105</v>
      </c>
      <c r="B46" s="760">
        <v>1</v>
      </c>
      <c r="C46" s="761">
        <v>0</v>
      </c>
      <c r="D46" s="762">
        <v>35</v>
      </c>
      <c r="E46" s="762">
        <v>947</v>
      </c>
      <c r="F46" s="757">
        <f t="shared" si="0"/>
        <v>460</v>
      </c>
      <c r="G46" s="763">
        <v>487</v>
      </c>
      <c r="H46" s="777" t="s">
        <v>106</v>
      </c>
      <c r="I46" s="757">
        <v>49</v>
      </c>
      <c r="J46" s="776">
        <f t="shared" si="1"/>
        <v>15</v>
      </c>
      <c r="K46" s="761">
        <v>34</v>
      </c>
      <c r="L46" s="737">
        <v>5</v>
      </c>
      <c r="M46" s="737">
        <f t="shared" si="2"/>
        <v>1</v>
      </c>
      <c r="N46" s="772">
        <v>4</v>
      </c>
      <c r="O46" s="788" t="s">
        <v>106</v>
      </c>
      <c r="P46" s="776">
        <v>158</v>
      </c>
      <c r="Q46" s="776">
        <v>158</v>
      </c>
      <c r="R46" s="776">
        <v>11391</v>
      </c>
      <c r="S46" s="776">
        <v>9273</v>
      </c>
      <c r="T46" s="791">
        <v>39</v>
      </c>
    </row>
    <row r="47" spans="1:20" s="102" customFormat="1" ht="14.85" customHeight="1">
      <c r="A47" s="101" t="s">
        <v>107</v>
      </c>
      <c r="B47" s="760">
        <v>1</v>
      </c>
      <c r="C47" s="761">
        <v>0</v>
      </c>
      <c r="D47" s="762">
        <v>30</v>
      </c>
      <c r="E47" s="762">
        <v>807</v>
      </c>
      <c r="F47" s="757">
        <f t="shared" si="0"/>
        <v>411</v>
      </c>
      <c r="G47" s="763">
        <v>396</v>
      </c>
      <c r="H47" s="777" t="s">
        <v>108</v>
      </c>
      <c r="I47" s="757">
        <v>46</v>
      </c>
      <c r="J47" s="776">
        <f t="shared" si="1"/>
        <v>18</v>
      </c>
      <c r="K47" s="761">
        <v>28</v>
      </c>
      <c r="L47" s="737">
        <v>5</v>
      </c>
      <c r="M47" s="737">
        <f t="shared" si="2"/>
        <v>2</v>
      </c>
      <c r="N47" s="772">
        <v>3</v>
      </c>
      <c r="O47" s="788" t="s">
        <v>108</v>
      </c>
      <c r="P47" s="776">
        <v>124</v>
      </c>
      <c r="Q47" s="776">
        <v>124</v>
      </c>
      <c r="R47" s="776">
        <v>12152</v>
      </c>
      <c r="S47" s="776">
        <v>9557</v>
      </c>
      <c r="T47" s="791">
        <v>40</v>
      </c>
    </row>
    <row r="48" spans="1:20" ht="14.85" customHeight="1">
      <c r="A48" s="101" t="s">
        <v>109</v>
      </c>
      <c r="B48" s="760">
        <v>1</v>
      </c>
      <c r="C48" s="761">
        <v>0</v>
      </c>
      <c r="D48" s="762">
        <v>38</v>
      </c>
      <c r="E48" s="762">
        <v>1008</v>
      </c>
      <c r="F48" s="757">
        <f t="shared" si="0"/>
        <v>526</v>
      </c>
      <c r="G48" s="763">
        <v>482</v>
      </c>
      <c r="H48" s="777" t="s">
        <v>110</v>
      </c>
      <c r="I48" s="757">
        <v>57</v>
      </c>
      <c r="J48" s="776">
        <f t="shared" si="1"/>
        <v>11</v>
      </c>
      <c r="K48" s="761">
        <v>46</v>
      </c>
      <c r="L48" s="737">
        <v>6</v>
      </c>
      <c r="M48" s="737">
        <f t="shared" si="2"/>
        <v>3</v>
      </c>
      <c r="N48" s="772">
        <v>3</v>
      </c>
      <c r="O48" s="788" t="s">
        <v>110</v>
      </c>
      <c r="P48" s="776">
        <v>155</v>
      </c>
      <c r="Q48" s="776">
        <v>155</v>
      </c>
      <c r="R48" s="776">
        <v>12011</v>
      </c>
      <c r="S48" s="776">
        <v>12755</v>
      </c>
      <c r="T48" s="791">
        <v>53</v>
      </c>
    </row>
    <row r="49" spans="1:20" ht="14.85" customHeight="1">
      <c r="A49" s="101" t="s">
        <v>111</v>
      </c>
      <c r="B49" s="760">
        <v>1</v>
      </c>
      <c r="C49" s="761">
        <v>0</v>
      </c>
      <c r="D49" s="762">
        <v>30</v>
      </c>
      <c r="E49" s="762">
        <v>864</v>
      </c>
      <c r="F49" s="757">
        <f t="shared" si="0"/>
        <v>435</v>
      </c>
      <c r="G49" s="763">
        <v>429</v>
      </c>
      <c r="H49" s="777" t="s">
        <v>112</v>
      </c>
      <c r="I49" s="757">
        <v>41</v>
      </c>
      <c r="J49" s="776">
        <f t="shared" si="1"/>
        <v>16</v>
      </c>
      <c r="K49" s="761">
        <v>25</v>
      </c>
      <c r="L49" s="737">
        <v>5</v>
      </c>
      <c r="M49" s="737">
        <f t="shared" si="2"/>
        <v>2</v>
      </c>
      <c r="N49" s="772">
        <v>3</v>
      </c>
      <c r="O49" s="788" t="s">
        <v>112</v>
      </c>
      <c r="P49" s="776">
        <v>164</v>
      </c>
      <c r="Q49" s="776">
        <v>164</v>
      </c>
      <c r="R49" s="776">
        <v>12071</v>
      </c>
      <c r="S49" s="776">
        <v>10228</v>
      </c>
      <c r="T49" s="791">
        <v>50</v>
      </c>
    </row>
    <row r="50" spans="1:20" ht="14.85" customHeight="1">
      <c r="A50" s="101" t="s">
        <v>113</v>
      </c>
      <c r="B50" s="760">
        <v>1</v>
      </c>
      <c r="C50" s="761">
        <v>0</v>
      </c>
      <c r="D50" s="762">
        <v>27</v>
      </c>
      <c r="E50" s="762">
        <v>743</v>
      </c>
      <c r="F50" s="757">
        <f t="shared" si="0"/>
        <v>373</v>
      </c>
      <c r="G50" s="763">
        <v>370</v>
      </c>
      <c r="H50" s="777" t="s">
        <v>114</v>
      </c>
      <c r="I50" s="757">
        <v>39</v>
      </c>
      <c r="J50" s="776">
        <f t="shared" si="1"/>
        <v>10</v>
      </c>
      <c r="K50" s="761">
        <v>29</v>
      </c>
      <c r="L50" s="737">
        <v>4</v>
      </c>
      <c r="M50" s="737">
        <f t="shared" si="2"/>
        <v>1</v>
      </c>
      <c r="N50" s="772">
        <v>3</v>
      </c>
      <c r="O50" s="788" t="s">
        <v>114</v>
      </c>
      <c r="P50" s="776">
        <v>42</v>
      </c>
      <c r="Q50" s="776">
        <v>42</v>
      </c>
      <c r="R50" s="776">
        <v>13525</v>
      </c>
      <c r="S50" s="776">
        <v>10339</v>
      </c>
      <c r="T50" s="791">
        <v>45</v>
      </c>
    </row>
    <row r="51" spans="1:20" ht="14.85" customHeight="1">
      <c r="A51" s="107" t="s">
        <v>115</v>
      </c>
      <c r="B51" s="780">
        <v>1</v>
      </c>
      <c r="C51" s="766">
        <v>0</v>
      </c>
      <c r="D51" s="781">
        <v>21</v>
      </c>
      <c r="E51" s="781">
        <v>516</v>
      </c>
      <c r="F51" s="782">
        <f t="shared" si="0"/>
        <v>271</v>
      </c>
      <c r="G51" s="783">
        <v>245</v>
      </c>
      <c r="H51" s="778" t="s">
        <v>116</v>
      </c>
      <c r="I51" s="782">
        <v>28</v>
      </c>
      <c r="J51" s="784">
        <f t="shared" si="1"/>
        <v>7</v>
      </c>
      <c r="K51" s="766">
        <v>21</v>
      </c>
      <c r="L51" s="774">
        <v>4</v>
      </c>
      <c r="M51" s="774">
        <f t="shared" si="2"/>
        <v>2</v>
      </c>
      <c r="N51" s="775">
        <v>2</v>
      </c>
      <c r="O51" s="789" t="s">
        <v>116</v>
      </c>
      <c r="P51" s="784">
        <v>9</v>
      </c>
      <c r="Q51" s="784">
        <v>9</v>
      </c>
      <c r="R51" s="784">
        <v>9512</v>
      </c>
      <c r="S51" s="784">
        <v>12498</v>
      </c>
      <c r="T51" s="792">
        <v>50</v>
      </c>
    </row>
    <row r="52" spans="1:20" ht="13.5" customHeight="1">
      <c r="A52" s="108" t="s">
        <v>117</v>
      </c>
      <c r="B52" s="109"/>
      <c r="C52" s="110"/>
      <c r="D52" s="103"/>
      <c r="E52" s="111"/>
      <c r="F52" s="97"/>
      <c r="G52" s="103"/>
      <c r="H52" s="108" t="s">
        <v>117</v>
      </c>
      <c r="I52" s="112"/>
      <c r="J52" s="112"/>
      <c r="K52" s="112"/>
      <c r="M52" s="98"/>
      <c r="O52" s="108" t="s">
        <v>117</v>
      </c>
      <c r="P52" s="113"/>
      <c r="Q52" s="113"/>
      <c r="R52" s="113"/>
      <c r="S52" s="113"/>
      <c r="T52" s="113"/>
    </row>
  </sheetData>
  <mergeCells count="24">
    <mergeCell ref="B6:C6"/>
    <mergeCell ref="E6:G6"/>
    <mergeCell ref="I6:K6"/>
    <mergeCell ref="L6:N6"/>
    <mergeCell ref="B7:C7"/>
    <mergeCell ref="E7:G7"/>
    <mergeCell ref="I7:K7"/>
    <mergeCell ref="L7:N7"/>
    <mergeCell ref="A4:G4"/>
    <mergeCell ref="H4:N4"/>
    <mergeCell ref="O4:T4"/>
    <mergeCell ref="A5:B5"/>
    <mergeCell ref="C5:E5"/>
    <mergeCell ref="F5:G5"/>
    <mergeCell ref="H5:I5"/>
    <mergeCell ref="M5:N5"/>
    <mergeCell ref="O5:P5"/>
    <mergeCell ref="S5:T5"/>
    <mergeCell ref="A2:G2"/>
    <mergeCell ref="H2:N2"/>
    <mergeCell ref="O2:T2"/>
    <mergeCell ref="A3:G3"/>
    <mergeCell ref="H3:N3"/>
    <mergeCell ref="O3:T3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8" orientation="portrait" r:id="rId1"/>
  <headerFooter alignWithMargins="0"/>
  <ignoredErrors>
    <ignoredError sqref="J16:J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topLeftCell="G10" zoomScaleSheetLayoutView="100" workbookViewId="0">
      <selection activeCell="T10" sqref="T1:XFD1048576"/>
    </sheetView>
  </sheetViews>
  <sheetFormatPr defaultColWidth="9" defaultRowHeight="13.5"/>
  <cols>
    <col min="1" max="1" width="9.625" style="114" customWidth="1"/>
    <col min="2" max="3" width="7" style="114" customWidth="1"/>
    <col min="4" max="4" width="7.625" style="114" customWidth="1"/>
    <col min="5" max="5" width="7.875" style="114" customWidth="1"/>
    <col min="6" max="6" width="7.625" style="114" customWidth="1"/>
    <col min="7" max="12" width="6.5" style="114" customWidth="1"/>
    <col min="13" max="13" width="9.625" style="114" customWidth="1"/>
    <col min="14" max="16" width="12.625" style="114" customWidth="1"/>
    <col min="17" max="17" width="13" style="114" customWidth="1"/>
    <col min="18" max="18" width="12.625" style="115" customWidth="1"/>
    <col min="19" max="19" width="12.625" style="114" customWidth="1"/>
    <col min="20" max="16384" width="9" style="116"/>
  </cols>
  <sheetData>
    <row r="1" spans="1:23" ht="5.0999999999999996" customHeight="1"/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16"/>
      <c r="U2" s="1216"/>
      <c r="V2" s="1216"/>
      <c r="W2" s="1216"/>
    </row>
    <row r="3" spans="1:23" s="118" customFormat="1" ht="21" customHeight="1">
      <c r="A3" s="1269" t="s">
        <v>118</v>
      </c>
      <c r="B3" s="1269"/>
      <c r="C3" s="1269"/>
      <c r="D3" s="1269"/>
      <c r="E3" s="1269"/>
      <c r="F3" s="1269"/>
      <c r="G3" s="1270"/>
      <c r="H3" s="1270"/>
      <c r="I3" s="1270"/>
      <c r="J3" s="1270"/>
      <c r="K3" s="1270"/>
      <c r="L3" s="1270"/>
      <c r="M3" s="1269" t="s">
        <v>119</v>
      </c>
      <c r="N3" s="1270"/>
      <c r="O3" s="1270"/>
      <c r="P3" s="1270"/>
      <c r="Q3" s="1270"/>
      <c r="R3" s="1270"/>
      <c r="S3" s="1270"/>
    </row>
    <row r="4" spans="1:23" s="68" customFormat="1" ht="20.100000000000001" customHeight="1">
      <c r="A4" s="1230" t="s">
        <v>120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0" t="s">
        <v>121</v>
      </c>
      <c r="N4" s="1234"/>
      <c r="O4" s="1234"/>
      <c r="P4" s="1234"/>
      <c r="Q4" s="1234"/>
      <c r="R4" s="1234"/>
      <c r="S4" s="1234"/>
    </row>
    <row r="5" spans="1:23" s="122" customFormat="1" ht="20.100000000000001" customHeight="1">
      <c r="A5" s="119" t="s">
        <v>43</v>
      </c>
      <c r="B5" s="119"/>
      <c r="C5" s="120"/>
      <c r="D5" s="121"/>
      <c r="E5" s="121"/>
      <c r="F5" s="121"/>
      <c r="G5" s="121"/>
      <c r="H5" s="121"/>
      <c r="I5" s="1228" t="s">
        <v>44</v>
      </c>
      <c r="J5" s="1260"/>
      <c r="K5" s="1260"/>
      <c r="L5" s="1260"/>
      <c r="M5" s="119" t="s">
        <v>122</v>
      </c>
      <c r="N5" s="69"/>
      <c r="O5" s="69"/>
      <c r="P5" s="69"/>
      <c r="Q5" s="1228" t="s">
        <v>44</v>
      </c>
      <c r="R5" s="1260"/>
      <c r="S5" s="1260"/>
    </row>
    <row r="6" spans="1:23" s="122" customFormat="1" ht="18.600000000000001" customHeight="1">
      <c r="A6" s="123" t="s">
        <v>20</v>
      </c>
      <c r="B6" s="76" t="s">
        <v>1</v>
      </c>
      <c r="C6" s="73" t="s">
        <v>17</v>
      </c>
      <c r="D6" s="74" t="s">
        <v>123</v>
      </c>
      <c r="E6" s="74"/>
      <c r="F6" s="73"/>
      <c r="G6" s="74" t="s">
        <v>48</v>
      </c>
      <c r="H6" s="74"/>
      <c r="I6" s="73"/>
      <c r="J6" s="124" t="s">
        <v>49</v>
      </c>
      <c r="K6" s="124"/>
      <c r="L6" s="73"/>
      <c r="M6" s="72" t="s">
        <v>20</v>
      </c>
      <c r="N6" s="1239" t="s">
        <v>124</v>
      </c>
      <c r="O6" s="1236"/>
      <c r="P6" s="1274" t="s">
        <v>125</v>
      </c>
      <c r="Q6" s="75" t="s">
        <v>51</v>
      </c>
      <c r="R6" s="125" t="s">
        <v>52</v>
      </c>
      <c r="S6" s="126" t="s">
        <v>126</v>
      </c>
    </row>
    <row r="7" spans="1:23" s="122" customFormat="1" ht="18.600000000000001" customHeight="1">
      <c r="A7" s="127" t="s">
        <v>54</v>
      </c>
      <c r="B7" s="128" t="s">
        <v>2</v>
      </c>
      <c r="C7" s="128" t="s">
        <v>2</v>
      </c>
      <c r="D7" s="129" t="s">
        <v>3</v>
      </c>
      <c r="E7" s="129"/>
      <c r="F7" s="80"/>
      <c r="G7" s="129" t="s">
        <v>56</v>
      </c>
      <c r="H7" s="129"/>
      <c r="I7" s="80"/>
      <c r="J7" s="129" t="s">
        <v>23</v>
      </c>
      <c r="K7" s="129"/>
      <c r="L7" s="80"/>
      <c r="M7" s="78" t="s">
        <v>54</v>
      </c>
      <c r="N7" s="1242" t="s">
        <v>57</v>
      </c>
      <c r="O7" s="1277"/>
      <c r="P7" s="1275"/>
      <c r="Q7" s="130"/>
      <c r="R7" s="131"/>
      <c r="S7" s="132"/>
    </row>
    <row r="8" spans="1:23" s="122" customFormat="1" ht="18.600000000000001" customHeight="1">
      <c r="A8" s="20" t="s">
        <v>58</v>
      </c>
      <c r="B8" s="85" t="s">
        <v>6</v>
      </c>
      <c r="C8" s="85" t="s">
        <v>6</v>
      </c>
      <c r="D8" s="84" t="s">
        <v>4</v>
      </c>
      <c r="E8" s="84" t="s">
        <v>7</v>
      </c>
      <c r="F8" s="84" t="s">
        <v>8</v>
      </c>
      <c r="G8" s="133" t="s">
        <v>4</v>
      </c>
      <c r="H8" s="134" t="s">
        <v>127</v>
      </c>
      <c r="I8" s="135" t="s">
        <v>8</v>
      </c>
      <c r="J8" s="136" t="s">
        <v>4</v>
      </c>
      <c r="K8" s="136" t="s">
        <v>127</v>
      </c>
      <c r="L8" s="84" t="s">
        <v>8</v>
      </c>
      <c r="M8" s="83" t="s">
        <v>58</v>
      </c>
      <c r="N8" s="76" t="s">
        <v>128</v>
      </c>
      <c r="O8" s="1274" t="s">
        <v>129</v>
      </c>
      <c r="P8" s="1275"/>
      <c r="Q8" s="130" t="s">
        <v>130</v>
      </c>
      <c r="R8" s="137" t="s">
        <v>131</v>
      </c>
      <c r="S8" s="132" t="s">
        <v>65</v>
      </c>
    </row>
    <row r="9" spans="1:23" s="122" customFormat="1" ht="28.5" customHeight="1">
      <c r="A9" s="22" t="s">
        <v>66</v>
      </c>
      <c r="B9" s="93" t="s">
        <v>132</v>
      </c>
      <c r="C9" s="93" t="s">
        <v>133</v>
      </c>
      <c r="D9" s="89" t="s">
        <v>10</v>
      </c>
      <c r="E9" s="89" t="s">
        <v>11</v>
      </c>
      <c r="F9" s="89" t="s">
        <v>12</v>
      </c>
      <c r="G9" s="138" t="s">
        <v>10</v>
      </c>
      <c r="H9" s="139" t="s">
        <v>134</v>
      </c>
      <c r="I9" s="140" t="s">
        <v>12</v>
      </c>
      <c r="J9" s="89" t="s">
        <v>10</v>
      </c>
      <c r="K9" s="90" t="s">
        <v>134</v>
      </c>
      <c r="L9" s="89" t="s">
        <v>12</v>
      </c>
      <c r="M9" s="88" t="s">
        <v>66</v>
      </c>
      <c r="N9" s="141" t="s">
        <v>69</v>
      </c>
      <c r="O9" s="1278"/>
      <c r="P9" s="1276"/>
      <c r="Q9" s="142" t="s">
        <v>71</v>
      </c>
      <c r="R9" s="143" t="s">
        <v>135</v>
      </c>
      <c r="S9" s="144" t="s">
        <v>2</v>
      </c>
    </row>
    <row r="10" spans="1:23" s="153" customFormat="1" ht="39.4" customHeight="1">
      <c r="A10" s="145">
        <v>2013</v>
      </c>
      <c r="B10" s="737">
        <v>9</v>
      </c>
      <c r="C10" s="757">
        <v>188</v>
      </c>
      <c r="D10" s="757">
        <v>6327</v>
      </c>
      <c r="E10" s="757">
        <v>3275</v>
      </c>
      <c r="F10" s="757">
        <v>3052</v>
      </c>
      <c r="G10" s="757">
        <v>360</v>
      </c>
      <c r="H10" s="757">
        <v>122</v>
      </c>
      <c r="I10" s="757">
        <v>238</v>
      </c>
      <c r="J10" s="757">
        <v>128</v>
      </c>
      <c r="K10" s="757">
        <v>26</v>
      </c>
      <c r="L10" s="758">
        <v>102</v>
      </c>
      <c r="M10" s="147">
        <v>2013</v>
      </c>
      <c r="N10" s="757">
        <v>2351</v>
      </c>
      <c r="O10" s="757">
        <v>2348</v>
      </c>
      <c r="P10" s="757">
        <v>2044</v>
      </c>
      <c r="Q10" s="757">
        <v>145808</v>
      </c>
      <c r="R10" s="757">
        <v>75254</v>
      </c>
      <c r="S10" s="758">
        <v>188</v>
      </c>
    </row>
    <row r="11" spans="1:23" s="153" customFormat="1" ht="39.4" customHeight="1">
      <c r="A11" s="148">
        <v>2014</v>
      </c>
      <c r="B11" s="736">
        <v>9</v>
      </c>
      <c r="C11" s="757">
        <v>183</v>
      </c>
      <c r="D11" s="757">
        <v>5828</v>
      </c>
      <c r="E11" s="757">
        <v>3045</v>
      </c>
      <c r="F11" s="757">
        <v>2783</v>
      </c>
      <c r="G11" s="757">
        <v>359</v>
      </c>
      <c r="H11" s="757">
        <v>120</v>
      </c>
      <c r="I11" s="757">
        <v>239</v>
      </c>
      <c r="J11" s="757">
        <v>36</v>
      </c>
      <c r="K11" s="757">
        <v>20</v>
      </c>
      <c r="L11" s="758">
        <v>16</v>
      </c>
      <c r="M11" s="150">
        <v>2014</v>
      </c>
      <c r="N11" s="756">
        <v>2177</v>
      </c>
      <c r="O11" s="757">
        <v>2172</v>
      </c>
      <c r="P11" s="757">
        <v>1744</v>
      </c>
      <c r="Q11" s="757">
        <v>146389</v>
      </c>
      <c r="R11" s="757">
        <v>75714</v>
      </c>
      <c r="S11" s="758">
        <v>189</v>
      </c>
    </row>
    <row r="12" spans="1:23" s="153" customFormat="1" ht="39.4" customHeight="1">
      <c r="A12" s="148">
        <v>2015</v>
      </c>
      <c r="B12" s="736">
        <v>9</v>
      </c>
      <c r="C12" s="757">
        <v>174</v>
      </c>
      <c r="D12" s="757">
        <v>5172</v>
      </c>
      <c r="E12" s="757">
        <f>SUM(E15:E23)</f>
        <v>3785</v>
      </c>
      <c r="F12" s="757">
        <f>SUM(F15:F23)</f>
        <v>3624</v>
      </c>
      <c r="G12" s="757">
        <v>356</v>
      </c>
      <c r="H12" s="757">
        <v>129</v>
      </c>
      <c r="I12" s="757">
        <v>227</v>
      </c>
      <c r="J12" s="757">
        <v>33</v>
      </c>
      <c r="K12" s="757">
        <v>21</v>
      </c>
      <c r="L12" s="758">
        <v>12</v>
      </c>
      <c r="M12" s="150">
        <v>2015</v>
      </c>
      <c r="N12" s="756">
        <v>2085</v>
      </c>
      <c r="O12" s="757">
        <v>2083</v>
      </c>
      <c r="P12" s="757">
        <v>1493</v>
      </c>
      <c r="Q12" s="757">
        <v>146389</v>
      </c>
      <c r="R12" s="757">
        <v>77445</v>
      </c>
      <c r="S12" s="758">
        <v>294</v>
      </c>
    </row>
    <row r="13" spans="1:23" s="1222" customFormat="1" ht="39.4" customHeight="1">
      <c r="A13" s="148">
        <v>2016</v>
      </c>
      <c r="B13" s="736">
        <v>9</v>
      </c>
      <c r="C13" s="757">
        <v>161</v>
      </c>
      <c r="D13" s="757">
        <v>4661</v>
      </c>
      <c r="E13" s="757">
        <v>2449</v>
      </c>
      <c r="F13" s="757">
        <v>2212</v>
      </c>
      <c r="G13" s="757">
        <v>332</v>
      </c>
      <c r="H13" s="757">
        <v>106</v>
      </c>
      <c r="I13" s="757">
        <v>226</v>
      </c>
      <c r="J13" s="757">
        <v>35</v>
      </c>
      <c r="K13" s="757">
        <v>23</v>
      </c>
      <c r="L13" s="758">
        <v>12</v>
      </c>
      <c r="M13" s="150">
        <v>2016</v>
      </c>
      <c r="N13" s="756">
        <v>1965</v>
      </c>
      <c r="O13" s="757">
        <v>1963</v>
      </c>
      <c r="P13" s="757">
        <v>1489</v>
      </c>
      <c r="Q13" s="757">
        <v>146389</v>
      </c>
      <c r="R13" s="757">
        <v>75815</v>
      </c>
      <c r="S13" s="758">
        <v>288</v>
      </c>
    </row>
    <row r="14" spans="1:23" s="1222" customFormat="1" ht="39.4" customHeight="1">
      <c r="A14" s="148">
        <v>2017</v>
      </c>
      <c r="B14" s="736">
        <v>9</v>
      </c>
      <c r="C14" s="757">
        <v>153</v>
      </c>
      <c r="D14" s="757">
        <v>4302</v>
      </c>
      <c r="E14" s="757">
        <v>2260</v>
      </c>
      <c r="F14" s="757">
        <v>2042</v>
      </c>
      <c r="G14" s="757">
        <v>321</v>
      </c>
      <c r="H14" s="757">
        <v>94</v>
      </c>
      <c r="I14" s="757">
        <v>227</v>
      </c>
      <c r="J14" s="757">
        <v>35</v>
      </c>
      <c r="K14" s="757">
        <v>22</v>
      </c>
      <c r="L14" s="758">
        <v>13</v>
      </c>
      <c r="M14" s="150">
        <v>2017</v>
      </c>
      <c r="N14" s="756">
        <v>1701</v>
      </c>
      <c r="O14" s="757">
        <v>1699</v>
      </c>
      <c r="P14" s="757">
        <v>1397</v>
      </c>
      <c r="Q14" s="757">
        <v>148518</v>
      </c>
      <c r="R14" s="757">
        <v>75950</v>
      </c>
      <c r="S14" s="758">
        <v>295</v>
      </c>
    </row>
    <row r="15" spans="1:23" s="1223" customFormat="1" ht="39.4" customHeight="1">
      <c r="A15" s="151">
        <v>2018</v>
      </c>
      <c r="B15" s="769">
        <v>9</v>
      </c>
      <c r="C15" s="759">
        <v>149</v>
      </c>
      <c r="D15" s="759">
        <v>4076</v>
      </c>
      <c r="E15" s="759">
        <f>D15-F15</f>
        <v>2084</v>
      </c>
      <c r="F15" s="759">
        <v>1992</v>
      </c>
      <c r="G15" s="759">
        <v>318</v>
      </c>
      <c r="H15" s="759">
        <f>G15-I15</f>
        <v>86</v>
      </c>
      <c r="I15" s="759">
        <v>232</v>
      </c>
      <c r="J15" s="759">
        <v>37</v>
      </c>
      <c r="K15" s="759">
        <f>J15-L15</f>
        <v>22</v>
      </c>
      <c r="L15" s="779">
        <v>15</v>
      </c>
      <c r="M15" s="795">
        <v>2018</v>
      </c>
      <c r="N15" s="767">
        <v>1437</v>
      </c>
      <c r="O15" s="759">
        <v>1430</v>
      </c>
      <c r="P15" s="759">
        <v>1253</v>
      </c>
      <c r="Q15" s="759">
        <v>142537</v>
      </c>
      <c r="R15" s="759">
        <v>78762</v>
      </c>
      <c r="S15" s="779">
        <v>287</v>
      </c>
    </row>
    <row r="16" spans="1:23" s="153" customFormat="1" ht="38.65" customHeight="1">
      <c r="A16" s="152" t="s">
        <v>136</v>
      </c>
      <c r="B16" s="760">
        <v>1</v>
      </c>
      <c r="C16" s="762">
        <v>16</v>
      </c>
      <c r="D16" s="762">
        <v>462</v>
      </c>
      <c r="E16" s="762">
        <f>D16-F16</f>
        <v>462</v>
      </c>
      <c r="F16" s="761">
        <v>0</v>
      </c>
      <c r="G16" s="762">
        <v>36</v>
      </c>
      <c r="H16" s="757">
        <f t="shared" ref="H16:H23" si="0">G16-I16</f>
        <v>11</v>
      </c>
      <c r="I16" s="762">
        <v>25</v>
      </c>
      <c r="J16" s="761">
        <v>3</v>
      </c>
      <c r="K16" s="757">
        <f t="shared" ref="K16:K23" si="1">J16-L16</f>
        <v>1</v>
      </c>
      <c r="L16" s="790">
        <v>2</v>
      </c>
      <c r="M16" s="796" t="s">
        <v>137</v>
      </c>
      <c r="N16" s="799">
        <v>180</v>
      </c>
      <c r="O16" s="762">
        <v>179</v>
      </c>
      <c r="P16" s="762">
        <v>135</v>
      </c>
      <c r="Q16" s="762">
        <v>22051</v>
      </c>
      <c r="R16" s="762">
        <v>8840</v>
      </c>
      <c r="S16" s="763">
        <v>29</v>
      </c>
    </row>
    <row r="17" spans="1:26" s="153" customFormat="1" ht="38.65" customHeight="1">
      <c r="A17" s="152" t="s">
        <v>138</v>
      </c>
      <c r="B17" s="760">
        <v>1</v>
      </c>
      <c r="C17" s="762">
        <v>15</v>
      </c>
      <c r="D17" s="762">
        <v>369</v>
      </c>
      <c r="E17" s="762">
        <f t="shared" ref="E17:E24" si="2">D17-F17</f>
        <v>276</v>
      </c>
      <c r="F17" s="762">
        <v>93</v>
      </c>
      <c r="G17" s="762">
        <v>31</v>
      </c>
      <c r="H17" s="757">
        <f t="shared" si="0"/>
        <v>10</v>
      </c>
      <c r="I17" s="762">
        <v>21</v>
      </c>
      <c r="J17" s="761">
        <v>3</v>
      </c>
      <c r="K17" s="757">
        <f t="shared" si="1"/>
        <v>2</v>
      </c>
      <c r="L17" s="790">
        <v>1</v>
      </c>
      <c r="M17" s="796" t="s">
        <v>138</v>
      </c>
      <c r="N17" s="799">
        <v>122</v>
      </c>
      <c r="O17" s="762">
        <v>121</v>
      </c>
      <c r="P17" s="762">
        <v>109</v>
      </c>
      <c r="Q17" s="762">
        <v>32439</v>
      </c>
      <c r="R17" s="762">
        <v>7732</v>
      </c>
      <c r="S17" s="763">
        <v>26</v>
      </c>
    </row>
    <row r="18" spans="1:26" s="153" customFormat="1" ht="38.65" customHeight="1">
      <c r="A18" s="152" t="s">
        <v>139</v>
      </c>
      <c r="B18" s="760">
        <v>1</v>
      </c>
      <c r="C18" s="762">
        <v>12</v>
      </c>
      <c r="D18" s="762">
        <v>299</v>
      </c>
      <c r="E18" s="762">
        <f t="shared" si="2"/>
        <v>242</v>
      </c>
      <c r="F18" s="761">
        <v>57</v>
      </c>
      <c r="G18" s="761">
        <v>25</v>
      </c>
      <c r="H18" s="757">
        <f t="shared" si="0"/>
        <v>10</v>
      </c>
      <c r="I18" s="761">
        <v>15</v>
      </c>
      <c r="J18" s="761">
        <v>5</v>
      </c>
      <c r="K18" s="757">
        <f t="shared" si="1"/>
        <v>2</v>
      </c>
      <c r="L18" s="790">
        <v>3</v>
      </c>
      <c r="M18" s="796" t="s">
        <v>139</v>
      </c>
      <c r="N18" s="799">
        <v>107</v>
      </c>
      <c r="O18" s="762">
        <v>107</v>
      </c>
      <c r="P18" s="762">
        <v>121</v>
      </c>
      <c r="Q18" s="762">
        <v>14292</v>
      </c>
      <c r="R18" s="762">
        <v>9787</v>
      </c>
      <c r="S18" s="763">
        <v>28</v>
      </c>
    </row>
    <row r="19" spans="1:26" s="153" customFormat="1" ht="38.65" customHeight="1">
      <c r="A19" s="152" t="s">
        <v>140</v>
      </c>
      <c r="B19" s="760">
        <v>1</v>
      </c>
      <c r="C19" s="762">
        <v>7</v>
      </c>
      <c r="D19" s="762">
        <v>125</v>
      </c>
      <c r="E19" s="762">
        <f t="shared" si="2"/>
        <v>0</v>
      </c>
      <c r="F19" s="761">
        <v>125</v>
      </c>
      <c r="G19" s="762">
        <v>19</v>
      </c>
      <c r="H19" s="757">
        <f t="shared" si="0"/>
        <v>6</v>
      </c>
      <c r="I19" s="761">
        <v>13</v>
      </c>
      <c r="J19" s="761">
        <v>3</v>
      </c>
      <c r="K19" s="757">
        <f t="shared" si="1"/>
        <v>2</v>
      </c>
      <c r="L19" s="790">
        <v>1</v>
      </c>
      <c r="M19" s="796" t="s">
        <v>140</v>
      </c>
      <c r="N19" s="799">
        <v>45</v>
      </c>
      <c r="O19" s="762">
        <v>45</v>
      </c>
      <c r="P19" s="762">
        <v>44</v>
      </c>
      <c r="Q19" s="762">
        <v>10736</v>
      </c>
      <c r="R19" s="762">
        <v>8780</v>
      </c>
      <c r="S19" s="763">
        <v>29</v>
      </c>
    </row>
    <row r="20" spans="1:26" s="153" customFormat="1" ht="38.65" customHeight="1">
      <c r="A20" s="152" t="s">
        <v>141</v>
      </c>
      <c r="B20" s="760">
        <v>1</v>
      </c>
      <c r="C20" s="762">
        <v>20</v>
      </c>
      <c r="D20" s="762">
        <v>547</v>
      </c>
      <c r="E20" s="762">
        <f t="shared" si="2"/>
        <v>0</v>
      </c>
      <c r="F20" s="761">
        <v>547</v>
      </c>
      <c r="G20" s="761">
        <v>40</v>
      </c>
      <c r="H20" s="757">
        <f t="shared" si="0"/>
        <v>10</v>
      </c>
      <c r="I20" s="761">
        <v>30</v>
      </c>
      <c r="J20" s="761">
        <v>7</v>
      </c>
      <c r="K20" s="757">
        <f t="shared" si="1"/>
        <v>5</v>
      </c>
      <c r="L20" s="790">
        <v>2</v>
      </c>
      <c r="M20" s="796" t="s">
        <v>141</v>
      </c>
      <c r="N20" s="799">
        <v>206</v>
      </c>
      <c r="O20" s="762">
        <v>205</v>
      </c>
      <c r="P20" s="762">
        <v>171</v>
      </c>
      <c r="Q20" s="762">
        <v>10000</v>
      </c>
      <c r="R20" s="762">
        <v>7868</v>
      </c>
      <c r="S20" s="763">
        <v>39</v>
      </c>
    </row>
    <row r="21" spans="1:26" s="153" customFormat="1" ht="38.65" customHeight="1">
      <c r="A21" s="152" t="s">
        <v>142</v>
      </c>
      <c r="B21" s="760">
        <v>1</v>
      </c>
      <c r="C21" s="762">
        <v>10</v>
      </c>
      <c r="D21" s="762">
        <v>274</v>
      </c>
      <c r="E21" s="762">
        <f t="shared" si="2"/>
        <v>0</v>
      </c>
      <c r="F21" s="761">
        <v>274</v>
      </c>
      <c r="G21" s="762">
        <v>23</v>
      </c>
      <c r="H21" s="757">
        <f t="shared" si="0"/>
        <v>4</v>
      </c>
      <c r="I21" s="761">
        <v>19</v>
      </c>
      <c r="J21" s="761">
        <v>3</v>
      </c>
      <c r="K21" s="757">
        <f t="shared" si="1"/>
        <v>2</v>
      </c>
      <c r="L21" s="790">
        <v>1</v>
      </c>
      <c r="M21" s="796" t="s">
        <v>143</v>
      </c>
      <c r="N21" s="799">
        <v>126</v>
      </c>
      <c r="O21" s="762">
        <v>126</v>
      </c>
      <c r="P21" s="762">
        <v>72</v>
      </c>
      <c r="Q21" s="762">
        <v>18355</v>
      </c>
      <c r="R21" s="762">
        <v>8047</v>
      </c>
      <c r="S21" s="763">
        <v>31</v>
      </c>
    </row>
    <row r="22" spans="1:26" s="153" customFormat="1" ht="38.65" customHeight="1">
      <c r="A22" s="152" t="s">
        <v>144</v>
      </c>
      <c r="B22" s="760">
        <v>1</v>
      </c>
      <c r="C22" s="762">
        <v>19</v>
      </c>
      <c r="D22" s="762">
        <v>511</v>
      </c>
      <c r="E22" s="762">
        <f t="shared" si="2"/>
        <v>332</v>
      </c>
      <c r="F22" s="761">
        <v>179</v>
      </c>
      <c r="G22" s="761">
        <v>44</v>
      </c>
      <c r="H22" s="757">
        <f t="shared" si="0"/>
        <v>10</v>
      </c>
      <c r="I22" s="761">
        <v>34</v>
      </c>
      <c r="J22" s="761">
        <v>3</v>
      </c>
      <c r="K22" s="757">
        <f t="shared" si="1"/>
        <v>2</v>
      </c>
      <c r="L22" s="790">
        <v>1</v>
      </c>
      <c r="M22" s="796" t="s">
        <v>145</v>
      </c>
      <c r="N22" s="799">
        <v>180</v>
      </c>
      <c r="O22" s="762">
        <v>180</v>
      </c>
      <c r="P22" s="762">
        <v>135</v>
      </c>
      <c r="Q22" s="762">
        <v>9993</v>
      </c>
      <c r="R22" s="762">
        <v>9933</v>
      </c>
      <c r="S22" s="763">
        <v>36</v>
      </c>
    </row>
    <row r="23" spans="1:26" ht="38.65" customHeight="1">
      <c r="A23" s="154" t="s">
        <v>146</v>
      </c>
      <c r="B23" s="760">
        <v>1</v>
      </c>
      <c r="C23" s="762">
        <v>26</v>
      </c>
      <c r="D23" s="762">
        <v>746</v>
      </c>
      <c r="E23" s="762">
        <f t="shared" si="2"/>
        <v>389</v>
      </c>
      <c r="F23" s="762">
        <v>357</v>
      </c>
      <c r="G23" s="762">
        <v>52</v>
      </c>
      <c r="H23" s="757">
        <f t="shared" si="0"/>
        <v>14</v>
      </c>
      <c r="I23" s="761">
        <v>38</v>
      </c>
      <c r="J23" s="761">
        <v>4</v>
      </c>
      <c r="K23" s="757">
        <f t="shared" si="1"/>
        <v>2</v>
      </c>
      <c r="L23" s="790">
        <v>2</v>
      </c>
      <c r="M23" s="797" t="s">
        <v>147</v>
      </c>
      <c r="N23" s="799">
        <v>239</v>
      </c>
      <c r="O23" s="762">
        <v>236</v>
      </c>
      <c r="P23" s="762">
        <v>235</v>
      </c>
      <c r="Q23" s="762">
        <v>13646</v>
      </c>
      <c r="R23" s="762">
        <v>8385</v>
      </c>
      <c r="S23" s="763">
        <v>33</v>
      </c>
      <c r="T23" s="153"/>
      <c r="U23" s="153"/>
      <c r="V23" s="153"/>
      <c r="W23" s="153"/>
      <c r="X23" s="153"/>
      <c r="Y23" s="153"/>
      <c r="Z23" s="153"/>
    </row>
    <row r="24" spans="1:26" ht="38.65" customHeight="1">
      <c r="A24" s="155" t="s">
        <v>148</v>
      </c>
      <c r="B24" s="780">
        <v>1</v>
      </c>
      <c r="C24" s="781">
        <v>24</v>
      </c>
      <c r="D24" s="781">
        <v>743</v>
      </c>
      <c r="E24" s="781">
        <f t="shared" si="2"/>
        <v>383</v>
      </c>
      <c r="F24" s="766">
        <v>360</v>
      </c>
      <c r="G24" s="766">
        <v>48</v>
      </c>
      <c r="H24" s="782">
        <f>G24-I24</f>
        <v>11</v>
      </c>
      <c r="I24" s="766">
        <v>37</v>
      </c>
      <c r="J24" s="766">
        <v>6</v>
      </c>
      <c r="K24" s="782">
        <f>J24-L24</f>
        <v>4</v>
      </c>
      <c r="L24" s="801">
        <v>2</v>
      </c>
      <c r="M24" s="798" t="s">
        <v>149</v>
      </c>
      <c r="N24" s="800">
        <v>232</v>
      </c>
      <c r="O24" s="781">
        <v>231</v>
      </c>
      <c r="P24" s="781">
        <v>231</v>
      </c>
      <c r="Q24" s="781">
        <v>11025</v>
      </c>
      <c r="R24" s="781">
        <v>9390</v>
      </c>
      <c r="S24" s="801">
        <v>36</v>
      </c>
      <c r="T24" s="153"/>
      <c r="U24" s="153"/>
      <c r="V24" s="153"/>
      <c r="W24" s="153"/>
      <c r="X24" s="153"/>
      <c r="Y24" s="153"/>
      <c r="Z24" s="153"/>
    </row>
    <row r="25" spans="1:26" s="159" customFormat="1" ht="15.95" customHeight="1">
      <c r="A25" s="156" t="s">
        <v>150</v>
      </c>
      <c r="B25" s="157"/>
      <c r="C25" s="158"/>
      <c r="D25" s="1271"/>
      <c r="E25" s="1271"/>
      <c r="F25" s="1271"/>
      <c r="G25" s="158"/>
      <c r="H25" s="158"/>
      <c r="I25" s="158"/>
      <c r="J25" s="158"/>
      <c r="K25" s="158"/>
      <c r="L25" s="158"/>
      <c r="M25" s="1272" t="s">
        <v>637</v>
      </c>
      <c r="N25" s="1273"/>
      <c r="O25" s="1273"/>
      <c r="P25" s="1273"/>
      <c r="Q25" s="158"/>
      <c r="R25" s="1271"/>
      <c r="S25" s="1271"/>
    </row>
    <row r="26" spans="1:26" ht="16.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1"/>
      <c r="S26" s="160"/>
    </row>
  </sheetData>
  <mergeCells count="15">
    <mergeCell ref="D25:F25"/>
    <mergeCell ref="M25:P25"/>
    <mergeCell ref="R25:S25"/>
    <mergeCell ref="I5:L5"/>
    <mergeCell ref="Q5:S5"/>
    <mergeCell ref="N6:O6"/>
    <mergeCell ref="P6:P9"/>
    <mergeCell ref="N7:O7"/>
    <mergeCell ref="O8:O9"/>
    <mergeCell ref="A2:L2"/>
    <mergeCell ref="M2:S2"/>
    <mergeCell ref="A3:L3"/>
    <mergeCell ref="M3:S3"/>
    <mergeCell ref="A4:L4"/>
    <mergeCell ref="M4:S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E16:E24" unlockedFormula="1"/>
    <ignoredError sqref="F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topLeftCell="E7" zoomScale="85" zoomScaleSheetLayoutView="85" workbookViewId="0">
      <selection activeCell="T7" sqref="T1:XFD1048576"/>
    </sheetView>
  </sheetViews>
  <sheetFormatPr defaultColWidth="9" defaultRowHeight="13.5"/>
  <cols>
    <col min="1" max="1" width="9.625" style="114" customWidth="1"/>
    <col min="2" max="2" width="6.5" style="114" customWidth="1"/>
    <col min="3" max="3" width="7" style="114" customWidth="1"/>
    <col min="4" max="6" width="8.125" style="114" customWidth="1"/>
    <col min="7" max="12" width="6.375" style="114" customWidth="1"/>
    <col min="13" max="13" width="10.125" style="114" customWidth="1"/>
    <col min="14" max="15" width="12.125" style="114" customWidth="1"/>
    <col min="16" max="16" width="12.625" style="114" customWidth="1"/>
    <col min="17" max="17" width="13.25" style="114" customWidth="1"/>
    <col min="18" max="19" width="12.625" style="114" customWidth="1"/>
    <col min="20" max="16384" width="9" style="116"/>
  </cols>
  <sheetData>
    <row r="1" spans="1:23" ht="5.0999999999999996" customHeight="1"/>
    <row r="2" spans="1:23" ht="50.1" customHeight="1">
      <c r="A2" s="1279"/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  <c r="R2" s="1279"/>
      <c r="S2" s="1279"/>
      <c r="T2" s="1217"/>
      <c r="U2" s="1217"/>
      <c r="V2" s="1217"/>
      <c r="W2" s="1217"/>
    </row>
    <row r="3" spans="1:23" s="118" customFormat="1" ht="21" customHeight="1">
      <c r="A3" s="1280" t="s">
        <v>151</v>
      </c>
      <c r="B3" s="1280"/>
      <c r="C3" s="1280"/>
      <c r="D3" s="1280"/>
      <c r="E3" s="1280"/>
      <c r="F3" s="1280"/>
      <c r="G3" s="1281"/>
      <c r="H3" s="1281"/>
      <c r="I3" s="1281"/>
      <c r="J3" s="1281"/>
      <c r="K3" s="1281"/>
      <c r="L3" s="1281"/>
      <c r="M3" s="1280" t="s">
        <v>152</v>
      </c>
      <c r="N3" s="1280"/>
      <c r="O3" s="1280"/>
      <c r="P3" s="1280"/>
      <c r="Q3" s="1280"/>
      <c r="R3" s="1280"/>
      <c r="S3" s="1280"/>
    </row>
    <row r="4" spans="1:23" s="68" customFormat="1" ht="20.100000000000001" customHeight="1">
      <c r="A4" s="1282" t="s">
        <v>153</v>
      </c>
      <c r="B4" s="1283"/>
      <c r="C4" s="1283"/>
      <c r="D4" s="1283"/>
      <c r="E4" s="1283"/>
      <c r="F4" s="1283"/>
      <c r="G4" s="1283"/>
      <c r="H4" s="1283"/>
      <c r="I4" s="1283"/>
      <c r="J4" s="1283"/>
      <c r="K4" s="1283"/>
      <c r="L4" s="1283"/>
      <c r="M4" s="1282" t="s">
        <v>154</v>
      </c>
      <c r="N4" s="1282"/>
      <c r="O4" s="1282"/>
      <c r="P4" s="1282"/>
      <c r="Q4" s="1282"/>
      <c r="R4" s="1282"/>
      <c r="S4" s="1282"/>
    </row>
    <row r="5" spans="1:23" s="122" customFormat="1" ht="20.100000000000001" customHeight="1">
      <c r="A5" s="162" t="s">
        <v>155</v>
      </c>
      <c r="B5" s="162"/>
      <c r="C5" s="163"/>
      <c r="D5" s="1286"/>
      <c r="E5" s="1287"/>
      <c r="F5" s="1287"/>
      <c r="G5" s="1287"/>
      <c r="H5" s="164"/>
      <c r="I5" s="1288" t="s">
        <v>156</v>
      </c>
      <c r="J5" s="1289"/>
      <c r="K5" s="1289"/>
      <c r="L5" s="1289"/>
      <c r="M5" s="162" t="s">
        <v>157</v>
      </c>
      <c r="N5" s="165"/>
      <c r="O5" s="165"/>
      <c r="P5" s="165"/>
      <c r="Q5" s="1288" t="s">
        <v>45</v>
      </c>
      <c r="R5" s="1288"/>
      <c r="S5" s="1290"/>
    </row>
    <row r="6" spans="1:23" s="122" customFormat="1" ht="16.5" customHeight="1">
      <c r="A6" s="166" t="s">
        <v>20</v>
      </c>
      <c r="B6" s="170" t="s">
        <v>1</v>
      </c>
      <c r="C6" s="167" t="s">
        <v>17</v>
      </c>
      <c r="D6" s="168" t="s">
        <v>123</v>
      </c>
      <c r="E6" s="168"/>
      <c r="F6" s="167"/>
      <c r="G6" s="168" t="s">
        <v>48</v>
      </c>
      <c r="H6" s="168"/>
      <c r="I6" s="167"/>
      <c r="J6" s="169" t="s">
        <v>49</v>
      </c>
      <c r="K6" s="169"/>
      <c r="L6" s="167"/>
      <c r="M6" s="166" t="s">
        <v>20</v>
      </c>
      <c r="N6" s="1291" t="s">
        <v>158</v>
      </c>
      <c r="O6" s="1292"/>
      <c r="P6" s="1293" t="s">
        <v>159</v>
      </c>
      <c r="Q6" s="171" t="s">
        <v>160</v>
      </c>
      <c r="R6" s="170" t="s">
        <v>161</v>
      </c>
      <c r="S6" s="172" t="s">
        <v>162</v>
      </c>
    </row>
    <row r="7" spans="1:23" s="122" customFormat="1" ht="18.75" customHeight="1">
      <c r="A7" s="173" t="s">
        <v>163</v>
      </c>
      <c r="B7" s="174" t="s">
        <v>164</v>
      </c>
      <c r="C7" s="174" t="s">
        <v>164</v>
      </c>
      <c r="D7" s="175" t="s">
        <v>3</v>
      </c>
      <c r="E7" s="175"/>
      <c r="F7" s="176"/>
      <c r="G7" s="175" t="s">
        <v>56</v>
      </c>
      <c r="H7" s="175"/>
      <c r="I7" s="176"/>
      <c r="J7" s="175" t="s">
        <v>23</v>
      </c>
      <c r="K7" s="175"/>
      <c r="L7" s="176"/>
      <c r="M7" s="173" t="s">
        <v>163</v>
      </c>
      <c r="N7" s="1296" t="s">
        <v>165</v>
      </c>
      <c r="O7" s="1297"/>
      <c r="P7" s="1294"/>
      <c r="Q7" s="177"/>
      <c r="R7" s="177"/>
      <c r="S7" s="178"/>
    </row>
    <row r="8" spans="1:23" s="122" customFormat="1" ht="15.95" customHeight="1">
      <c r="A8" s="179" t="s">
        <v>166</v>
      </c>
      <c r="B8" s="180" t="s">
        <v>167</v>
      </c>
      <c r="C8" s="180" t="s">
        <v>167</v>
      </c>
      <c r="D8" s="181" t="s">
        <v>4</v>
      </c>
      <c r="E8" s="181" t="s">
        <v>7</v>
      </c>
      <c r="F8" s="181" t="s">
        <v>8</v>
      </c>
      <c r="G8" s="181" t="s">
        <v>4</v>
      </c>
      <c r="H8" s="181" t="s">
        <v>168</v>
      </c>
      <c r="I8" s="181" t="s">
        <v>8</v>
      </c>
      <c r="J8" s="182" t="s">
        <v>4</v>
      </c>
      <c r="K8" s="182" t="s">
        <v>168</v>
      </c>
      <c r="L8" s="181" t="s">
        <v>8</v>
      </c>
      <c r="M8" s="179" t="s">
        <v>166</v>
      </c>
      <c r="N8" s="183" t="s">
        <v>169</v>
      </c>
      <c r="O8" s="1293" t="s">
        <v>170</v>
      </c>
      <c r="P8" s="1294"/>
      <c r="Q8" s="177" t="s">
        <v>130</v>
      </c>
      <c r="R8" s="181" t="s">
        <v>171</v>
      </c>
      <c r="S8" s="184" t="s">
        <v>172</v>
      </c>
    </row>
    <row r="9" spans="1:23" s="122" customFormat="1" ht="32.25" customHeight="1">
      <c r="A9" s="185" t="s">
        <v>173</v>
      </c>
      <c r="B9" s="186" t="s">
        <v>174</v>
      </c>
      <c r="C9" s="186" t="s">
        <v>175</v>
      </c>
      <c r="D9" s="187" t="s">
        <v>10</v>
      </c>
      <c r="E9" s="187" t="s">
        <v>11</v>
      </c>
      <c r="F9" s="187" t="s">
        <v>12</v>
      </c>
      <c r="G9" s="187" t="s">
        <v>10</v>
      </c>
      <c r="H9" s="187" t="s">
        <v>176</v>
      </c>
      <c r="I9" s="187" t="s">
        <v>12</v>
      </c>
      <c r="J9" s="187" t="s">
        <v>10</v>
      </c>
      <c r="K9" s="187" t="s">
        <v>176</v>
      </c>
      <c r="L9" s="187" t="s">
        <v>12</v>
      </c>
      <c r="M9" s="185" t="s">
        <v>173</v>
      </c>
      <c r="N9" s="188" t="s">
        <v>177</v>
      </c>
      <c r="O9" s="1298"/>
      <c r="P9" s="1295"/>
      <c r="Q9" s="189" t="s">
        <v>178</v>
      </c>
      <c r="R9" s="190" t="s">
        <v>179</v>
      </c>
      <c r="S9" s="225" t="s">
        <v>164</v>
      </c>
    </row>
    <row r="10" spans="1:23" s="197" customFormat="1" ht="44.1" customHeight="1">
      <c r="A10" s="191">
        <v>2013</v>
      </c>
      <c r="B10" s="757">
        <v>7</v>
      </c>
      <c r="C10" s="757">
        <v>142</v>
      </c>
      <c r="D10" s="757">
        <v>5028</v>
      </c>
      <c r="E10" s="757">
        <v>2621</v>
      </c>
      <c r="F10" s="757">
        <v>2407</v>
      </c>
      <c r="G10" s="757">
        <v>268</v>
      </c>
      <c r="H10" s="757">
        <v>177</v>
      </c>
      <c r="I10" s="757">
        <v>91</v>
      </c>
      <c r="J10" s="757">
        <v>34</v>
      </c>
      <c r="K10" s="757">
        <v>25</v>
      </c>
      <c r="L10" s="758">
        <v>9</v>
      </c>
      <c r="M10" s="191">
        <v>2013</v>
      </c>
      <c r="N10" s="757">
        <v>1633</v>
      </c>
      <c r="O10" s="757">
        <v>1631</v>
      </c>
      <c r="P10" s="757">
        <v>1756</v>
      </c>
      <c r="Q10" s="757">
        <v>134512</v>
      </c>
      <c r="R10" s="757">
        <v>38070</v>
      </c>
      <c r="S10" s="758">
        <v>149</v>
      </c>
    </row>
    <row r="11" spans="1:23" s="197" customFormat="1" ht="44.1" customHeight="1">
      <c r="A11" s="192">
        <v>2014</v>
      </c>
      <c r="B11" s="756">
        <v>7</v>
      </c>
      <c r="C11" s="757">
        <v>138</v>
      </c>
      <c r="D11" s="757">
        <v>4839</v>
      </c>
      <c r="E11" s="757">
        <v>2526</v>
      </c>
      <c r="F11" s="757">
        <v>2313</v>
      </c>
      <c r="G11" s="757">
        <v>261</v>
      </c>
      <c r="H11" s="757">
        <v>173</v>
      </c>
      <c r="I11" s="757">
        <v>88</v>
      </c>
      <c r="J11" s="757">
        <v>28</v>
      </c>
      <c r="K11" s="757">
        <v>24</v>
      </c>
      <c r="L11" s="758">
        <v>4</v>
      </c>
      <c r="M11" s="193">
        <v>2014</v>
      </c>
      <c r="N11" s="756">
        <v>1618</v>
      </c>
      <c r="O11" s="757">
        <v>1612</v>
      </c>
      <c r="P11" s="757">
        <v>1489</v>
      </c>
      <c r="Q11" s="757">
        <v>155893</v>
      </c>
      <c r="R11" s="757">
        <v>40851</v>
      </c>
      <c r="S11" s="758">
        <v>141</v>
      </c>
    </row>
    <row r="12" spans="1:23" s="197" customFormat="1" ht="44.1" customHeight="1">
      <c r="A12" s="192">
        <v>2015</v>
      </c>
      <c r="B12" s="756">
        <v>7</v>
      </c>
      <c r="C12" s="757">
        <v>135</v>
      </c>
      <c r="D12" s="757">
        <v>4471</v>
      </c>
      <c r="E12" s="757">
        <v>2334</v>
      </c>
      <c r="F12" s="757">
        <v>2137</v>
      </c>
      <c r="G12" s="757">
        <v>259</v>
      </c>
      <c r="H12" s="757">
        <v>172</v>
      </c>
      <c r="I12" s="757">
        <v>87</v>
      </c>
      <c r="J12" s="757">
        <v>28</v>
      </c>
      <c r="K12" s="757">
        <v>24</v>
      </c>
      <c r="L12" s="758">
        <v>4</v>
      </c>
      <c r="M12" s="193">
        <v>2015</v>
      </c>
      <c r="N12" s="756">
        <v>1567</v>
      </c>
      <c r="O12" s="757">
        <v>1562</v>
      </c>
      <c r="P12" s="757">
        <v>1366</v>
      </c>
      <c r="Q12" s="757">
        <v>150453</v>
      </c>
      <c r="R12" s="757">
        <v>40851</v>
      </c>
      <c r="S12" s="758">
        <v>198</v>
      </c>
    </row>
    <row r="13" spans="1:23" s="1220" customFormat="1" ht="44.1" customHeight="1">
      <c r="A13" s="192">
        <v>2016</v>
      </c>
      <c r="B13" s="756">
        <v>7</v>
      </c>
      <c r="C13" s="757">
        <v>131</v>
      </c>
      <c r="D13" s="757">
        <v>4060</v>
      </c>
      <c r="E13" s="757">
        <f>D13-F13</f>
        <v>2076</v>
      </c>
      <c r="F13" s="757">
        <v>1984</v>
      </c>
      <c r="G13" s="757">
        <v>262</v>
      </c>
      <c r="H13" s="757">
        <f>G13-I13</f>
        <v>169</v>
      </c>
      <c r="I13" s="757">
        <v>93</v>
      </c>
      <c r="J13" s="757">
        <v>28</v>
      </c>
      <c r="K13" s="757">
        <f>J13-L13</f>
        <v>24</v>
      </c>
      <c r="L13" s="758">
        <v>4</v>
      </c>
      <c r="M13" s="193">
        <v>2016</v>
      </c>
      <c r="N13" s="756">
        <v>1693</v>
      </c>
      <c r="O13" s="757">
        <v>1688</v>
      </c>
      <c r="P13" s="757">
        <v>1300</v>
      </c>
      <c r="Q13" s="757">
        <f>SUM(Q15:Q21)</f>
        <v>19230</v>
      </c>
      <c r="R13" s="757">
        <v>41508</v>
      </c>
      <c r="S13" s="758">
        <v>196</v>
      </c>
    </row>
    <row r="14" spans="1:23" s="1220" customFormat="1" ht="44.1" customHeight="1">
      <c r="A14" s="192">
        <v>2017</v>
      </c>
      <c r="B14" s="756">
        <v>7</v>
      </c>
      <c r="C14" s="757">
        <v>126</v>
      </c>
      <c r="D14" s="757">
        <v>3810</v>
      </c>
      <c r="E14" s="757">
        <v>1925</v>
      </c>
      <c r="F14" s="757">
        <v>1885</v>
      </c>
      <c r="G14" s="757">
        <v>253</v>
      </c>
      <c r="H14" s="757">
        <v>160</v>
      </c>
      <c r="I14" s="757">
        <v>93</v>
      </c>
      <c r="J14" s="757">
        <v>28</v>
      </c>
      <c r="K14" s="757">
        <v>24</v>
      </c>
      <c r="L14" s="758">
        <v>4</v>
      </c>
      <c r="M14" s="193">
        <v>2017</v>
      </c>
      <c r="N14" s="756">
        <v>1453</v>
      </c>
      <c r="O14" s="757">
        <v>1452</v>
      </c>
      <c r="P14" s="757">
        <v>1237</v>
      </c>
      <c r="Q14" s="757">
        <v>9615</v>
      </c>
      <c r="R14" s="757">
        <v>42330</v>
      </c>
      <c r="S14" s="758">
        <v>202</v>
      </c>
    </row>
    <row r="15" spans="1:23" s="1221" customFormat="1" ht="44.1" customHeight="1">
      <c r="A15" s="194">
        <v>2018</v>
      </c>
      <c r="B15" s="767">
        <v>7</v>
      </c>
      <c r="C15" s="759">
        <v>124</v>
      </c>
      <c r="D15" s="759">
        <v>3602</v>
      </c>
      <c r="E15" s="759">
        <v>1330</v>
      </c>
      <c r="F15" s="759">
        <v>2272</v>
      </c>
      <c r="G15" s="759">
        <v>249</v>
      </c>
      <c r="H15" s="759">
        <v>159</v>
      </c>
      <c r="I15" s="759">
        <v>90</v>
      </c>
      <c r="J15" s="759">
        <v>28</v>
      </c>
      <c r="K15" s="759">
        <v>25</v>
      </c>
      <c r="L15" s="779">
        <v>3</v>
      </c>
      <c r="M15" s="195">
        <v>2018</v>
      </c>
      <c r="N15" s="759">
        <v>1275</v>
      </c>
      <c r="O15" s="759">
        <v>1275</v>
      </c>
      <c r="P15" s="759">
        <v>1100</v>
      </c>
      <c r="Q15" s="759">
        <v>9615</v>
      </c>
      <c r="R15" s="759">
        <v>42330</v>
      </c>
      <c r="S15" s="779">
        <v>196</v>
      </c>
    </row>
    <row r="16" spans="1:23" s="197" customFormat="1" ht="43.5" customHeight="1">
      <c r="A16" s="196" t="s">
        <v>180</v>
      </c>
      <c r="B16" s="761">
        <v>1</v>
      </c>
      <c r="C16" s="776">
        <v>18</v>
      </c>
      <c r="D16" s="776">
        <v>532</v>
      </c>
      <c r="E16" s="776">
        <f>D16-F16</f>
        <v>293</v>
      </c>
      <c r="F16" s="776">
        <v>239</v>
      </c>
      <c r="G16" s="761">
        <v>36</v>
      </c>
      <c r="H16" s="757">
        <f>G16-I16</f>
        <v>23</v>
      </c>
      <c r="I16" s="761">
        <v>13</v>
      </c>
      <c r="J16" s="761">
        <v>4</v>
      </c>
      <c r="K16" s="757">
        <f>J16-L16</f>
        <v>4</v>
      </c>
      <c r="L16" s="790">
        <v>0</v>
      </c>
      <c r="M16" s="196" t="s">
        <v>180</v>
      </c>
      <c r="N16" s="761">
        <v>183</v>
      </c>
      <c r="O16" s="761">
        <v>183</v>
      </c>
      <c r="P16" s="761">
        <v>167</v>
      </c>
      <c r="Q16" s="776" t="s">
        <v>37</v>
      </c>
      <c r="R16" s="776">
        <v>5966</v>
      </c>
      <c r="S16" s="791">
        <v>29</v>
      </c>
    </row>
    <row r="17" spans="1:19" s="197" customFormat="1" ht="43.5" customHeight="1">
      <c r="A17" s="196" t="s">
        <v>181</v>
      </c>
      <c r="B17" s="802">
        <v>1</v>
      </c>
      <c r="C17" s="776">
        <v>17</v>
      </c>
      <c r="D17" s="776">
        <v>491</v>
      </c>
      <c r="E17" s="776">
        <f t="shared" ref="E17:E22" si="0">D17-F17</f>
        <v>0</v>
      </c>
      <c r="F17" s="802">
        <v>491</v>
      </c>
      <c r="G17" s="761">
        <v>35</v>
      </c>
      <c r="H17" s="757">
        <f t="shared" ref="H17:H22" si="1">G17-I17</f>
        <v>32</v>
      </c>
      <c r="I17" s="761">
        <v>3</v>
      </c>
      <c r="J17" s="761">
        <v>4</v>
      </c>
      <c r="K17" s="757">
        <f t="shared" ref="K17:K22" si="2">J17-L17</f>
        <v>4</v>
      </c>
      <c r="L17" s="790">
        <v>0</v>
      </c>
      <c r="M17" s="196" t="s">
        <v>181</v>
      </c>
      <c r="N17" s="776">
        <v>184</v>
      </c>
      <c r="O17" s="776">
        <v>184</v>
      </c>
      <c r="P17" s="776">
        <v>134</v>
      </c>
      <c r="Q17" s="776" t="s">
        <v>37</v>
      </c>
      <c r="R17" s="776">
        <v>5409</v>
      </c>
      <c r="S17" s="791">
        <v>24</v>
      </c>
    </row>
    <row r="18" spans="1:19" s="197" customFormat="1" ht="43.5" customHeight="1">
      <c r="A18" s="196" t="s">
        <v>182</v>
      </c>
      <c r="B18" s="761">
        <v>1</v>
      </c>
      <c r="C18" s="761">
        <v>21</v>
      </c>
      <c r="D18" s="761">
        <v>623</v>
      </c>
      <c r="E18" s="776">
        <f t="shared" si="0"/>
        <v>322</v>
      </c>
      <c r="F18" s="761">
        <v>301</v>
      </c>
      <c r="G18" s="761">
        <v>42</v>
      </c>
      <c r="H18" s="757">
        <f t="shared" si="1"/>
        <v>29</v>
      </c>
      <c r="I18" s="761">
        <v>13</v>
      </c>
      <c r="J18" s="761">
        <v>4</v>
      </c>
      <c r="K18" s="757">
        <f t="shared" si="2"/>
        <v>3</v>
      </c>
      <c r="L18" s="790">
        <v>1</v>
      </c>
      <c r="M18" s="196" t="s">
        <v>182</v>
      </c>
      <c r="N18" s="776">
        <v>220</v>
      </c>
      <c r="O18" s="776">
        <v>220</v>
      </c>
      <c r="P18" s="776">
        <v>199</v>
      </c>
      <c r="Q18" s="776" t="s">
        <v>37</v>
      </c>
      <c r="R18" s="776">
        <v>5509</v>
      </c>
      <c r="S18" s="791">
        <v>31</v>
      </c>
    </row>
    <row r="19" spans="1:19" s="197" customFormat="1" ht="43.5" customHeight="1">
      <c r="A19" s="196" t="s">
        <v>183</v>
      </c>
      <c r="B19" s="761">
        <v>1</v>
      </c>
      <c r="C19" s="761">
        <v>15</v>
      </c>
      <c r="D19" s="761">
        <v>429</v>
      </c>
      <c r="E19" s="776">
        <f t="shared" si="0"/>
        <v>429</v>
      </c>
      <c r="F19" s="761">
        <v>0</v>
      </c>
      <c r="G19" s="761">
        <v>32</v>
      </c>
      <c r="H19" s="757">
        <f t="shared" si="1"/>
        <v>20</v>
      </c>
      <c r="I19" s="761">
        <v>12</v>
      </c>
      <c r="J19" s="761">
        <v>4</v>
      </c>
      <c r="K19" s="757">
        <f t="shared" si="2"/>
        <v>4</v>
      </c>
      <c r="L19" s="790">
        <v>0</v>
      </c>
      <c r="M19" s="196" t="s">
        <v>183</v>
      </c>
      <c r="N19" s="776">
        <v>143</v>
      </c>
      <c r="O19" s="776">
        <v>143</v>
      </c>
      <c r="P19" s="776">
        <v>134</v>
      </c>
      <c r="Q19" s="776">
        <v>9615</v>
      </c>
      <c r="R19" s="776">
        <v>5148</v>
      </c>
      <c r="S19" s="791">
        <v>22</v>
      </c>
    </row>
    <row r="20" spans="1:19" s="197" customFormat="1" ht="43.5" customHeight="1">
      <c r="A20" s="196" t="s">
        <v>184</v>
      </c>
      <c r="B20" s="761">
        <v>1</v>
      </c>
      <c r="C20" s="776">
        <v>18</v>
      </c>
      <c r="D20" s="776">
        <v>525</v>
      </c>
      <c r="E20" s="776">
        <f t="shared" si="0"/>
        <v>0</v>
      </c>
      <c r="F20" s="761">
        <v>525</v>
      </c>
      <c r="G20" s="761">
        <v>36</v>
      </c>
      <c r="H20" s="757">
        <f t="shared" si="1"/>
        <v>21</v>
      </c>
      <c r="I20" s="761">
        <v>15</v>
      </c>
      <c r="J20" s="761">
        <v>4</v>
      </c>
      <c r="K20" s="757">
        <f t="shared" si="2"/>
        <v>3</v>
      </c>
      <c r="L20" s="790">
        <v>1</v>
      </c>
      <c r="M20" s="196" t="s">
        <v>184</v>
      </c>
      <c r="N20" s="776">
        <v>213</v>
      </c>
      <c r="O20" s="776">
        <v>213</v>
      </c>
      <c r="P20" s="776">
        <v>166</v>
      </c>
      <c r="Q20" s="776" t="s">
        <v>37</v>
      </c>
      <c r="R20" s="776">
        <v>6756</v>
      </c>
      <c r="S20" s="791">
        <v>30</v>
      </c>
    </row>
    <row r="21" spans="1:19" s="197" customFormat="1" ht="43.5" customHeight="1">
      <c r="A21" s="196" t="s">
        <v>185</v>
      </c>
      <c r="B21" s="761">
        <v>1</v>
      </c>
      <c r="C21" s="776">
        <v>17</v>
      </c>
      <c r="D21" s="776">
        <v>484</v>
      </c>
      <c r="E21" s="776">
        <f t="shared" si="0"/>
        <v>0</v>
      </c>
      <c r="F21" s="761">
        <v>484</v>
      </c>
      <c r="G21" s="761">
        <v>33</v>
      </c>
      <c r="H21" s="757">
        <f t="shared" si="1"/>
        <v>17</v>
      </c>
      <c r="I21" s="761">
        <v>16</v>
      </c>
      <c r="J21" s="761">
        <v>4</v>
      </c>
      <c r="K21" s="757">
        <f t="shared" si="2"/>
        <v>4</v>
      </c>
      <c r="L21" s="790">
        <v>0</v>
      </c>
      <c r="M21" s="196" t="s">
        <v>185</v>
      </c>
      <c r="N21" s="776">
        <v>153</v>
      </c>
      <c r="O21" s="776">
        <v>153</v>
      </c>
      <c r="P21" s="776">
        <v>134</v>
      </c>
      <c r="Q21" s="776" t="s">
        <v>37</v>
      </c>
      <c r="R21" s="776">
        <v>7816</v>
      </c>
      <c r="S21" s="791">
        <v>33</v>
      </c>
    </row>
    <row r="22" spans="1:19" s="197" customFormat="1" ht="43.5" customHeight="1">
      <c r="A22" s="803" t="s">
        <v>186</v>
      </c>
      <c r="B22" s="766">
        <v>1</v>
      </c>
      <c r="C22" s="766">
        <v>18</v>
      </c>
      <c r="D22" s="766">
        <v>518</v>
      </c>
      <c r="E22" s="784">
        <f t="shared" si="0"/>
        <v>286</v>
      </c>
      <c r="F22" s="766">
        <v>232</v>
      </c>
      <c r="G22" s="766">
        <v>35</v>
      </c>
      <c r="H22" s="782">
        <f t="shared" si="1"/>
        <v>17</v>
      </c>
      <c r="I22" s="766">
        <v>18</v>
      </c>
      <c r="J22" s="766">
        <v>4</v>
      </c>
      <c r="K22" s="782">
        <f t="shared" si="2"/>
        <v>3</v>
      </c>
      <c r="L22" s="801">
        <v>1</v>
      </c>
      <c r="M22" s="803" t="s">
        <v>186</v>
      </c>
      <c r="N22" s="784">
        <v>179</v>
      </c>
      <c r="O22" s="784">
        <v>179</v>
      </c>
      <c r="P22" s="784">
        <v>166</v>
      </c>
      <c r="Q22" s="784" t="s">
        <v>37</v>
      </c>
      <c r="R22" s="784">
        <v>5726</v>
      </c>
      <c r="S22" s="792">
        <v>27</v>
      </c>
    </row>
    <row r="23" spans="1:19" ht="15.95" customHeight="1">
      <c r="A23" s="1284" t="s">
        <v>638</v>
      </c>
      <c r="B23" s="1285"/>
      <c r="C23" s="1285"/>
      <c r="D23" s="1285"/>
      <c r="E23" s="1285"/>
      <c r="F23" s="1285"/>
      <c r="G23" s="1285"/>
      <c r="H23" s="1285"/>
      <c r="I23" s="198"/>
      <c r="J23" s="198"/>
      <c r="K23" s="198"/>
      <c r="L23" s="198"/>
      <c r="M23" s="1284" t="s">
        <v>638</v>
      </c>
      <c r="N23" s="1285"/>
      <c r="O23" s="1285"/>
      <c r="P23" s="1285"/>
      <c r="Q23" s="1285"/>
      <c r="R23" s="1285"/>
      <c r="S23" s="1285"/>
    </row>
    <row r="24" spans="1:19" s="159" customFormat="1" ht="15.95" customHeight="1">
      <c r="A24" s="804" t="s">
        <v>637</v>
      </c>
      <c r="B24" s="805"/>
      <c r="C24" s="805"/>
      <c r="D24" s="805"/>
      <c r="E24" s="805"/>
      <c r="F24" s="805"/>
      <c r="G24" s="805"/>
      <c r="H24" s="805"/>
      <c r="I24" s="199"/>
      <c r="J24" s="199"/>
      <c r="K24" s="199"/>
      <c r="L24" s="199"/>
      <c r="M24" s="804" t="s">
        <v>637</v>
      </c>
      <c r="N24" s="805"/>
      <c r="O24" s="805"/>
      <c r="P24" s="805"/>
      <c r="Q24" s="805"/>
      <c r="R24" s="805"/>
      <c r="S24" s="805"/>
    </row>
  </sheetData>
  <mergeCells count="15">
    <mergeCell ref="A23:H23"/>
    <mergeCell ref="M23:S23"/>
    <mergeCell ref="D5:G5"/>
    <mergeCell ref="I5:L5"/>
    <mergeCell ref="Q5:S5"/>
    <mergeCell ref="N6:O6"/>
    <mergeCell ref="P6:P9"/>
    <mergeCell ref="N7:O7"/>
    <mergeCell ref="O8:O9"/>
    <mergeCell ref="A2:L2"/>
    <mergeCell ref="M2:S2"/>
    <mergeCell ref="A3:L3"/>
    <mergeCell ref="M3:S3"/>
    <mergeCell ref="A4:L4"/>
    <mergeCell ref="M4:S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E16:E2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topLeftCell="F7" zoomScale="95" zoomScaleSheetLayoutView="95" workbookViewId="0">
      <selection activeCell="U7" sqref="U1:XFD1048576"/>
    </sheetView>
  </sheetViews>
  <sheetFormatPr defaultColWidth="9" defaultRowHeight="13.5"/>
  <cols>
    <col min="1" max="1" width="10.875" style="114" customWidth="1"/>
    <col min="2" max="2" width="6.375" style="114" customWidth="1"/>
    <col min="3" max="3" width="6.5" style="114" customWidth="1"/>
    <col min="4" max="4" width="8.875" style="114" customWidth="1"/>
    <col min="5" max="5" width="8.375" style="114" customWidth="1"/>
    <col min="6" max="6" width="8.625" style="114" customWidth="1"/>
    <col min="7" max="11" width="6" style="114" customWidth="1"/>
    <col min="12" max="12" width="6.125" style="114" customWidth="1"/>
    <col min="13" max="13" width="11.25" style="114" customWidth="1"/>
    <col min="14" max="20" width="10.625" style="114" customWidth="1"/>
    <col min="21" max="16384" width="9" style="116"/>
  </cols>
  <sheetData>
    <row r="1" spans="1:23" ht="5.0999999999999996" customHeight="1"/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  <c r="U2" s="1216"/>
      <c r="V2" s="1216"/>
      <c r="W2" s="1216"/>
    </row>
    <row r="3" spans="1:23" s="68" customFormat="1" ht="21" customHeight="1">
      <c r="A3" s="1232" t="s">
        <v>187</v>
      </c>
      <c r="B3" s="1232"/>
      <c r="C3" s="1232"/>
      <c r="D3" s="1232"/>
      <c r="E3" s="1232"/>
      <c r="F3" s="1232"/>
      <c r="G3" s="1233"/>
      <c r="H3" s="1233"/>
      <c r="I3" s="1233"/>
      <c r="J3" s="1233"/>
      <c r="K3" s="1233"/>
      <c r="L3" s="1233"/>
      <c r="M3" s="1232" t="s">
        <v>188</v>
      </c>
      <c r="N3" s="1232"/>
      <c r="O3" s="1232"/>
      <c r="P3" s="1232"/>
      <c r="Q3" s="1232"/>
      <c r="R3" s="1232"/>
      <c r="S3" s="1232"/>
      <c r="T3" s="1232"/>
    </row>
    <row r="4" spans="1:23" s="68" customFormat="1" ht="20.100000000000001" customHeight="1">
      <c r="A4" s="1230" t="s">
        <v>189</v>
      </c>
      <c r="B4" s="1234"/>
      <c r="C4" s="1234"/>
      <c r="D4" s="1234"/>
      <c r="E4" s="1234"/>
      <c r="F4" s="1234"/>
      <c r="G4" s="1234"/>
      <c r="H4" s="1234"/>
      <c r="I4" s="1234"/>
      <c r="J4" s="1234"/>
      <c r="K4" s="1234"/>
      <c r="L4" s="1234"/>
      <c r="M4" s="1230" t="s">
        <v>190</v>
      </c>
      <c r="N4" s="1230"/>
      <c r="O4" s="1230"/>
      <c r="P4" s="1230"/>
      <c r="Q4" s="1230"/>
      <c r="R4" s="1230"/>
      <c r="S4" s="1230"/>
      <c r="T4" s="1230"/>
    </row>
    <row r="5" spans="1:23" s="122" customFormat="1" ht="20.100000000000001" customHeight="1">
      <c r="A5" s="119" t="s">
        <v>157</v>
      </c>
      <c r="B5" s="119"/>
      <c r="C5" s="200"/>
      <c r="D5" s="121"/>
      <c r="E5" s="121"/>
      <c r="F5" s="121"/>
      <c r="G5" s="121"/>
      <c r="H5" s="121"/>
      <c r="I5" s="1228" t="s">
        <v>156</v>
      </c>
      <c r="J5" s="1260"/>
      <c r="K5" s="1260"/>
      <c r="L5" s="1260"/>
      <c r="M5" s="119" t="s">
        <v>157</v>
      </c>
      <c r="N5" s="69"/>
      <c r="O5" s="120"/>
      <c r="P5" s="120"/>
      <c r="Q5" s="120"/>
      <c r="R5" s="120"/>
      <c r="S5" s="120"/>
      <c r="T5" s="201" t="s">
        <v>156</v>
      </c>
      <c r="U5" s="202"/>
      <c r="V5" s="202"/>
      <c r="W5" s="202"/>
    </row>
    <row r="6" spans="1:23" s="122" customFormat="1" ht="18" customHeight="1">
      <c r="A6" s="31" t="s">
        <v>20</v>
      </c>
      <c r="B6" s="76" t="s">
        <v>1</v>
      </c>
      <c r="C6" s="73" t="s">
        <v>17</v>
      </c>
      <c r="D6" s="74" t="s">
        <v>123</v>
      </c>
      <c r="E6" s="74"/>
      <c r="F6" s="73"/>
      <c r="G6" s="74" t="s">
        <v>48</v>
      </c>
      <c r="H6" s="74"/>
      <c r="I6" s="73"/>
      <c r="J6" s="124" t="s">
        <v>49</v>
      </c>
      <c r="K6" s="124"/>
      <c r="L6" s="73"/>
      <c r="M6" s="31" t="s">
        <v>20</v>
      </c>
      <c r="N6" s="1301" t="s">
        <v>191</v>
      </c>
      <c r="O6" s="1302"/>
      <c r="P6" s="1305" t="s">
        <v>192</v>
      </c>
      <c r="Q6" s="1302"/>
      <c r="R6" s="75" t="s">
        <v>160</v>
      </c>
      <c r="S6" s="76" t="s">
        <v>161</v>
      </c>
      <c r="T6" s="1274" t="s">
        <v>193</v>
      </c>
      <c r="U6" s="203"/>
    </row>
    <row r="7" spans="1:23" s="122" customFormat="1" ht="18.75" customHeight="1">
      <c r="A7" s="33" t="s">
        <v>163</v>
      </c>
      <c r="B7" s="128" t="s">
        <v>164</v>
      </c>
      <c r="C7" s="128" t="s">
        <v>164</v>
      </c>
      <c r="D7" s="129" t="s">
        <v>3</v>
      </c>
      <c r="E7" s="129"/>
      <c r="F7" s="80"/>
      <c r="G7" s="129" t="s">
        <v>56</v>
      </c>
      <c r="H7" s="129"/>
      <c r="I7" s="80"/>
      <c r="J7" s="129" t="s">
        <v>23</v>
      </c>
      <c r="K7" s="129"/>
      <c r="L7" s="80"/>
      <c r="M7" s="33" t="s">
        <v>163</v>
      </c>
      <c r="N7" s="1303"/>
      <c r="O7" s="1304"/>
      <c r="P7" s="1306"/>
      <c r="Q7" s="1307"/>
      <c r="R7" s="130"/>
      <c r="S7" s="130"/>
      <c r="T7" s="1308"/>
    </row>
    <row r="8" spans="1:23" s="122" customFormat="1" ht="18" customHeight="1">
      <c r="A8" s="35" t="s">
        <v>166</v>
      </c>
      <c r="B8" s="85" t="s">
        <v>167</v>
      </c>
      <c r="C8" s="85" t="s">
        <v>167</v>
      </c>
      <c r="D8" s="84" t="s">
        <v>4</v>
      </c>
      <c r="E8" s="84" t="s">
        <v>7</v>
      </c>
      <c r="F8" s="84" t="s">
        <v>8</v>
      </c>
      <c r="G8" s="84" t="s">
        <v>4</v>
      </c>
      <c r="H8" s="84" t="s">
        <v>168</v>
      </c>
      <c r="I8" s="84" t="s">
        <v>8</v>
      </c>
      <c r="J8" s="136" t="s">
        <v>4</v>
      </c>
      <c r="K8" s="136" t="s">
        <v>168</v>
      </c>
      <c r="L8" s="84" t="s">
        <v>8</v>
      </c>
      <c r="M8" s="35" t="s">
        <v>166</v>
      </c>
      <c r="N8" s="73" t="s">
        <v>169</v>
      </c>
      <c r="O8" s="1274" t="s">
        <v>194</v>
      </c>
      <c r="P8" s="1274" t="s">
        <v>195</v>
      </c>
      <c r="Q8" s="1274" t="s">
        <v>196</v>
      </c>
      <c r="R8" s="130" t="s">
        <v>130</v>
      </c>
      <c r="S8" s="84" t="s">
        <v>197</v>
      </c>
      <c r="T8" s="1308"/>
    </row>
    <row r="9" spans="1:23" s="122" customFormat="1" ht="42.75" customHeight="1">
      <c r="A9" s="42" t="s">
        <v>173</v>
      </c>
      <c r="B9" s="93" t="s">
        <v>174</v>
      </c>
      <c r="C9" s="93" t="s">
        <v>175</v>
      </c>
      <c r="D9" s="89" t="s">
        <v>10</v>
      </c>
      <c r="E9" s="89" t="s">
        <v>11</v>
      </c>
      <c r="F9" s="89" t="s">
        <v>12</v>
      </c>
      <c r="G9" s="89" t="s">
        <v>10</v>
      </c>
      <c r="H9" s="89" t="s">
        <v>176</v>
      </c>
      <c r="I9" s="89" t="s">
        <v>12</v>
      </c>
      <c r="J9" s="89" t="s">
        <v>10</v>
      </c>
      <c r="K9" s="89" t="s">
        <v>176</v>
      </c>
      <c r="L9" s="89" t="s">
        <v>12</v>
      </c>
      <c r="M9" s="42" t="s">
        <v>173</v>
      </c>
      <c r="N9" s="89" t="s">
        <v>198</v>
      </c>
      <c r="O9" s="1278"/>
      <c r="P9" s="1277"/>
      <c r="Q9" s="1277"/>
      <c r="R9" s="142" t="s">
        <v>178</v>
      </c>
      <c r="S9" s="142" t="s">
        <v>179</v>
      </c>
      <c r="T9" s="1309"/>
    </row>
    <row r="10" spans="1:23" s="212" customFormat="1" ht="63.2" customHeight="1">
      <c r="A10" s="806">
        <v>2013</v>
      </c>
      <c r="B10" s="737">
        <v>4</v>
      </c>
      <c r="C10" s="737">
        <v>89</v>
      </c>
      <c r="D10" s="737">
        <v>2752</v>
      </c>
      <c r="E10" s="737">
        <v>1055</v>
      </c>
      <c r="F10" s="737">
        <v>1697</v>
      </c>
      <c r="G10" s="737">
        <v>194</v>
      </c>
      <c r="H10" s="737">
        <v>102</v>
      </c>
      <c r="I10" s="737">
        <v>92</v>
      </c>
      <c r="J10" s="737">
        <v>64</v>
      </c>
      <c r="K10" s="737">
        <v>15</v>
      </c>
      <c r="L10" s="755">
        <v>49</v>
      </c>
      <c r="M10" s="806">
        <v>2013</v>
      </c>
      <c r="N10" s="737">
        <v>968</v>
      </c>
      <c r="O10" s="737">
        <v>840</v>
      </c>
      <c r="P10" s="737">
        <v>938</v>
      </c>
      <c r="Q10" s="737">
        <v>953</v>
      </c>
      <c r="R10" s="737">
        <v>122380</v>
      </c>
      <c r="S10" s="737">
        <v>45377</v>
      </c>
      <c r="T10" s="755">
        <v>89</v>
      </c>
    </row>
    <row r="11" spans="1:23" s="212" customFormat="1" ht="63.2" customHeight="1">
      <c r="A11" s="807">
        <v>2014</v>
      </c>
      <c r="B11" s="736">
        <v>4</v>
      </c>
      <c r="C11" s="737">
        <v>89</v>
      </c>
      <c r="D11" s="737">
        <v>2703</v>
      </c>
      <c r="E11" s="737">
        <v>1014</v>
      </c>
      <c r="F11" s="737">
        <v>1689</v>
      </c>
      <c r="G11" s="737">
        <v>215</v>
      </c>
      <c r="H11" s="737">
        <v>110</v>
      </c>
      <c r="I11" s="737">
        <v>105</v>
      </c>
      <c r="J11" s="737">
        <v>19</v>
      </c>
      <c r="K11" s="737">
        <v>12</v>
      </c>
      <c r="L11" s="755">
        <v>7</v>
      </c>
      <c r="M11" s="807">
        <v>2014</v>
      </c>
      <c r="N11" s="736">
        <v>902</v>
      </c>
      <c r="O11" s="737">
        <v>786</v>
      </c>
      <c r="P11" s="737">
        <v>896</v>
      </c>
      <c r="Q11" s="737">
        <v>905</v>
      </c>
      <c r="R11" s="737">
        <v>122380</v>
      </c>
      <c r="S11" s="737">
        <v>47796</v>
      </c>
      <c r="T11" s="755">
        <v>89</v>
      </c>
    </row>
    <row r="12" spans="1:23" s="212" customFormat="1" ht="63.2" customHeight="1">
      <c r="A12" s="807">
        <v>2015</v>
      </c>
      <c r="B12" s="736">
        <v>4</v>
      </c>
      <c r="C12" s="737">
        <v>91</v>
      </c>
      <c r="D12" s="737">
        <v>2616</v>
      </c>
      <c r="E12" s="737">
        <v>1007</v>
      </c>
      <c r="F12" s="737">
        <v>1609</v>
      </c>
      <c r="G12" s="737">
        <v>212</v>
      </c>
      <c r="H12" s="737">
        <v>101</v>
      </c>
      <c r="I12" s="737">
        <v>111</v>
      </c>
      <c r="J12" s="737">
        <v>19</v>
      </c>
      <c r="K12" s="737">
        <v>12</v>
      </c>
      <c r="L12" s="755">
        <v>7</v>
      </c>
      <c r="M12" s="807">
        <v>2015</v>
      </c>
      <c r="N12" s="736">
        <v>904</v>
      </c>
      <c r="O12" s="737">
        <v>808</v>
      </c>
      <c r="P12" s="737">
        <v>868</v>
      </c>
      <c r="Q12" s="737">
        <v>863</v>
      </c>
      <c r="R12" s="737">
        <v>122379</v>
      </c>
      <c r="S12" s="737">
        <v>47796</v>
      </c>
      <c r="T12" s="755">
        <v>146</v>
      </c>
    </row>
    <row r="13" spans="1:23" s="1218" customFormat="1" ht="63.2" customHeight="1">
      <c r="A13" s="807">
        <v>2016</v>
      </c>
      <c r="B13" s="736">
        <v>3</v>
      </c>
      <c r="C13" s="737">
        <v>69</v>
      </c>
      <c r="D13" s="737">
        <v>1936</v>
      </c>
      <c r="E13" s="737">
        <f>D13-F13</f>
        <v>377</v>
      </c>
      <c r="F13" s="737">
        <v>1559</v>
      </c>
      <c r="G13" s="737">
        <v>157</v>
      </c>
      <c r="H13" s="737">
        <f>G13-I13</f>
        <v>63</v>
      </c>
      <c r="I13" s="737">
        <v>94</v>
      </c>
      <c r="J13" s="737">
        <v>13</v>
      </c>
      <c r="K13" s="737">
        <v>8</v>
      </c>
      <c r="L13" s="755">
        <v>5</v>
      </c>
      <c r="M13" s="807">
        <v>2016</v>
      </c>
      <c r="N13" s="736">
        <v>667</v>
      </c>
      <c r="O13" s="737">
        <v>597</v>
      </c>
      <c r="P13" s="737">
        <v>651</v>
      </c>
      <c r="Q13" s="737">
        <v>642</v>
      </c>
      <c r="R13" s="737">
        <v>84396</v>
      </c>
      <c r="S13" s="737">
        <v>32560</v>
      </c>
      <c r="T13" s="755">
        <v>107</v>
      </c>
    </row>
    <row r="14" spans="1:23" s="1218" customFormat="1" ht="63.2" customHeight="1">
      <c r="A14" s="807">
        <v>2017</v>
      </c>
      <c r="B14" s="736">
        <v>3</v>
      </c>
      <c r="C14" s="737">
        <v>69</v>
      </c>
      <c r="D14" s="737">
        <v>1838</v>
      </c>
      <c r="E14" s="737">
        <v>345</v>
      </c>
      <c r="F14" s="737">
        <v>1493</v>
      </c>
      <c r="G14" s="737">
        <v>164</v>
      </c>
      <c r="H14" s="737">
        <v>64</v>
      </c>
      <c r="I14" s="737">
        <v>100</v>
      </c>
      <c r="J14" s="737">
        <v>14</v>
      </c>
      <c r="K14" s="737">
        <v>9</v>
      </c>
      <c r="L14" s="755">
        <v>5</v>
      </c>
      <c r="M14" s="807">
        <v>2017</v>
      </c>
      <c r="N14" s="736">
        <v>656</v>
      </c>
      <c r="O14" s="737">
        <v>556</v>
      </c>
      <c r="P14" s="737">
        <v>588</v>
      </c>
      <c r="Q14" s="737">
        <v>574</v>
      </c>
      <c r="R14" s="737">
        <v>84396</v>
      </c>
      <c r="S14" s="737">
        <v>32606</v>
      </c>
      <c r="T14" s="755">
        <v>79</v>
      </c>
    </row>
    <row r="15" spans="1:23" s="1218" customFormat="1" ht="63.2" customHeight="1">
      <c r="A15" s="808">
        <v>2018</v>
      </c>
      <c r="B15" s="769">
        <f t="shared" ref="B15:L15" si="0">SUM(B16:B18)</f>
        <v>3</v>
      </c>
      <c r="C15" s="770">
        <f t="shared" si="0"/>
        <v>69</v>
      </c>
      <c r="D15" s="770">
        <f t="shared" si="0"/>
        <v>1725</v>
      </c>
      <c r="E15" s="770">
        <f t="shared" si="0"/>
        <v>303</v>
      </c>
      <c r="F15" s="770">
        <f t="shared" si="0"/>
        <v>1422</v>
      </c>
      <c r="G15" s="770">
        <f t="shared" si="0"/>
        <v>160</v>
      </c>
      <c r="H15" s="770">
        <f t="shared" si="0"/>
        <v>65</v>
      </c>
      <c r="I15" s="770">
        <f t="shared" si="0"/>
        <v>95</v>
      </c>
      <c r="J15" s="770">
        <f t="shared" si="0"/>
        <v>13</v>
      </c>
      <c r="K15" s="770">
        <f t="shared" si="0"/>
        <v>7</v>
      </c>
      <c r="L15" s="771">
        <f t="shared" si="0"/>
        <v>6</v>
      </c>
      <c r="M15" s="808">
        <v>2018</v>
      </c>
      <c r="N15" s="769">
        <f t="shared" ref="N15:T15" si="1">SUM(N16:N18)</f>
        <v>615</v>
      </c>
      <c r="O15" s="770">
        <f t="shared" si="1"/>
        <v>547</v>
      </c>
      <c r="P15" s="770">
        <f t="shared" si="1"/>
        <v>525</v>
      </c>
      <c r="Q15" s="770">
        <f t="shared" si="1"/>
        <v>517</v>
      </c>
      <c r="R15" s="770">
        <f t="shared" si="1"/>
        <v>84396</v>
      </c>
      <c r="S15" s="770">
        <f t="shared" si="1"/>
        <v>32376</v>
      </c>
      <c r="T15" s="771">
        <f t="shared" si="1"/>
        <v>68</v>
      </c>
    </row>
    <row r="16" spans="1:23" s="212" customFormat="1" ht="63" customHeight="1">
      <c r="A16" s="809" t="s">
        <v>199</v>
      </c>
      <c r="B16" s="811">
        <v>1</v>
      </c>
      <c r="C16" s="773">
        <v>22</v>
      </c>
      <c r="D16" s="773">
        <f>SUM(E16:F16)</f>
        <v>568</v>
      </c>
      <c r="E16" s="773">
        <v>0</v>
      </c>
      <c r="F16" s="773">
        <v>568</v>
      </c>
      <c r="G16" s="773">
        <f>SUM(H16:I16)</f>
        <v>57</v>
      </c>
      <c r="H16" s="773">
        <v>17</v>
      </c>
      <c r="I16" s="773">
        <v>40</v>
      </c>
      <c r="J16" s="773">
        <f>SUM(K16:L16)</f>
        <v>4</v>
      </c>
      <c r="K16" s="773">
        <v>3</v>
      </c>
      <c r="L16" s="772">
        <v>1</v>
      </c>
      <c r="M16" s="809" t="s">
        <v>199</v>
      </c>
      <c r="N16" s="811">
        <v>208</v>
      </c>
      <c r="O16" s="773">
        <v>190</v>
      </c>
      <c r="P16" s="773">
        <v>175</v>
      </c>
      <c r="Q16" s="773">
        <v>171</v>
      </c>
      <c r="R16" s="773">
        <v>20282</v>
      </c>
      <c r="S16" s="773">
        <v>10053</v>
      </c>
      <c r="T16" s="772">
        <v>21</v>
      </c>
    </row>
    <row r="17" spans="1:20" s="212" customFormat="1" ht="63" customHeight="1">
      <c r="A17" s="809" t="s">
        <v>640</v>
      </c>
      <c r="B17" s="811">
        <v>1</v>
      </c>
      <c r="C17" s="773">
        <v>23</v>
      </c>
      <c r="D17" s="773">
        <f t="shared" ref="D17:D18" si="2">SUM(E17:F17)</f>
        <v>593</v>
      </c>
      <c r="E17" s="773">
        <v>0</v>
      </c>
      <c r="F17" s="773">
        <v>593</v>
      </c>
      <c r="G17" s="773">
        <f t="shared" ref="G17:G18" si="3">SUM(H17:I17)</f>
        <v>50</v>
      </c>
      <c r="H17" s="773">
        <v>19</v>
      </c>
      <c r="I17" s="773">
        <v>31</v>
      </c>
      <c r="J17" s="773">
        <f t="shared" ref="J17:J18" si="4">SUM(K17:L17)</f>
        <v>5</v>
      </c>
      <c r="K17" s="773">
        <v>2</v>
      </c>
      <c r="L17" s="772">
        <v>3</v>
      </c>
      <c r="M17" s="809" t="s">
        <v>640</v>
      </c>
      <c r="N17" s="811">
        <v>206</v>
      </c>
      <c r="O17" s="773">
        <v>196</v>
      </c>
      <c r="P17" s="773">
        <v>175</v>
      </c>
      <c r="Q17" s="773">
        <v>172</v>
      </c>
      <c r="R17" s="773">
        <v>9486</v>
      </c>
      <c r="S17" s="773">
        <v>9755</v>
      </c>
      <c r="T17" s="772">
        <v>23</v>
      </c>
    </row>
    <row r="18" spans="1:20" s="212" customFormat="1" ht="63" customHeight="1">
      <c r="A18" s="810" t="s">
        <v>967</v>
      </c>
      <c r="B18" s="812">
        <v>1</v>
      </c>
      <c r="C18" s="813">
        <v>24</v>
      </c>
      <c r="D18" s="813">
        <f t="shared" si="2"/>
        <v>564</v>
      </c>
      <c r="E18" s="813">
        <v>303</v>
      </c>
      <c r="F18" s="813">
        <v>261</v>
      </c>
      <c r="G18" s="813">
        <f t="shared" si="3"/>
        <v>53</v>
      </c>
      <c r="H18" s="813">
        <v>29</v>
      </c>
      <c r="I18" s="813">
        <v>24</v>
      </c>
      <c r="J18" s="813">
        <f t="shared" si="4"/>
        <v>4</v>
      </c>
      <c r="K18" s="813">
        <v>2</v>
      </c>
      <c r="L18" s="775">
        <v>2</v>
      </c>
      <c r="M18" s="810" t="s">
        <v>200</v>
      </c>
      <c r="N18" s="812">
        <v>201</v>
      </c>
      <c r="O18" s="813">
        <v>161</v>
      </c>
      <c r="P18" s="813">
        <v>175</v>
      </c>
      <c r="Q18" s="813">
        <v>174</v>
      </c>
      <c r="R18" s="813">
        <v>54628</v>
      </c>
      <c r="S18" s="813">
        <v>12568</v>
      </c>
      <c r="T18" s="775">
        <v>24</v>
      </c>
    </row>
    <row r="19" spans="1:20" s="159" customFormat="1" ht="18" customHeight="1">
      <c r="A19" s="1299" t="s">
        <v>639</v>
      </c>
      <c r="B19" s="1299"/>
      <c r="C19" s="1299"/>
      <c r="D19" s="1299"/>
      <c r="E19" s="1299"/>
      <c r="F19" s="213"/>
      <c r="G19" s="214"/>
      <c r="H19" s="214"/>
      <c r="I19" s="214"/>
      <c r="J19" s="214"/>
      <c r="K19" s="214"/>
      <c r="L19" s="214"/>
      <c r="M19" s="1299" t="s">
        <v>201</v>
      </c>
      <c r="N19" s="1299"/>
      <c r="O19" s="1299"/>
      <c r="P19" s="1299"/>
      <c r="Q19" s="157"/>
      <c r="R19" s="214"/>
      <c r="S19" s="1300"/>
      <c r="T19" s="1300"/>
    </row>
    <row r="20" spans="1:20" ht="13.5" customHeight="1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</row>
  </sheetData>
  <mergeCells count="16">
    <mergeCell ref="A19:E19"/>
    <mergeCell ref="M19:P19"/>
    <mergeCell ref="S19:T19"/>
    <mergeCell ref="I5:L5"/>
    <mergeCell ref="N6:O7"/>
    <mergeCell ref="P6:Q7"/>
    <mergeCell ref="T6:T9"/>
    <mergeCell ref="O8:O9"/>
    <mergeCell ref="P8:P9"/>
    <mergeCell ref="Q8:Q9"/>
    <mergeCell ref="A2:L2"/>
    <mergeCell ref="M2:T2"/>
    <mergeCell ref="A3:L3"/>
    <mergeCell ref="M3:T3"/>
    <mergeCell ref="A4:L4"/>
    <mergeCell ref="M4:T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"/>
  <sheetViews>
    <sheetView view="pageBreakPreview" topLeftCell="G10" zoomScaleSheetLayoutView="100" workbookViewId="0">
      <selection activeCell="U10" sqref="U1:XFD1048576"/>
    </sheetView>
  </sheetViews>
  <sheetFormatPr defaultColWidth="9" defaultRowHeight="13.5"/>
  <cols>
    <col min="1" max="1" width="10.625" style="114" customWidth="1"/>
    <col min="2" max="2" width="7" style="114" customWidth="1"/>
    <col min="3" max="3" width="7.125" style="114" customWidth="1"/>
    <col min="4" max="4" width="8.375" style="114" customWidth="1"/>
    <col min="5" max="5" width="8" style="114" customWidth="1"/>
    <col min="6" max="6" width="7.75" style="114" customWidth="1"/>
    <col min="7" max="12" width="6.125" style="114" customWidth="1"/>
    <col min="13" max="17" width="10.625" style="114" customWidth="1"/>
    <col min="18" max="18" width="11.375" style="114" customWidth="1"/>
    <col min="19" max="20" width="10.625" style="114" customWidth="1"/>
    <col min="21" max="16384" width="9" style="116"/>
  </cols>
  <sheetData>
    <row r="1" spans="1:23" ht="5.0999999999999996" customHeight="1"/>
    <row r="2" spans="1:23" ht="50.1" customHeight="1">
      <c r="A2" s="1279"/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  <c r="R2" s="1279"/>
      <c r="S2" s="1279"/>
      <c r="T2" s="1279"/>
      <c r="U2" s="1217"/>
      <c r="V2" s="1217"/>
      <c r="W2" s="1217"/>
    </row>
    <row r="3" spans="1:23" s="118" customFormat="1" ht="21" customHeight="1">
      <c r="A3" s="1280" t="s">
        <v>202</v>
      </c>
      <c r="B3" s="1280"/>
      <c r="C3" s="1280"/>
      <c r="D3" s="1280"/>
      <c r="E3" s="1280"/>
      <c r="F3" s="1280"/>
      <c r="G3" s="1281"/>
      <c r="H3" s="1281"/>
      <c r="I3" s="1281"/>
      <c r="J3" s="1281"/>
      <c r="K3" s="1281"/>
      <c r="L3" s="1281"/>
      <c r="M3" s="1280" t="s">
        <v>203</v>
      </c>
      <c r="N3" s="1280"/>
      <c r="O3" s="1280"/>
      <c r="P3" s="1280"/>
      <c r="Q3" s="1280"/>
      <c r="R3" s="1280"/>
      <c r="S3" s="1280"/>
      <c r="T3" s="1280"/>
    </row>
    <row r="4" spans="1:23" s="68" customFormat="1" ht="20.100000000000001" customHeight="1">
      <c r="A4" s="1282" t="s">
        <v>204</v>
      </c>
      <c r="B4" s="1283"/>
      <c r="C4" s="1283"/>
      <c r="D4" s="1283"/>
      <c r="E4" s="1283"/>
      <c r="F4" s="1283"/>
      <c r="G4" s="1283"/>
      <c r="H4" s="1283"/>
      <c r="I4" s="1283"/>
      <c r="J4" s="1283"/>
      <c r="K4" s="1283"/>
      <c r="L4" s="1283"/>
      <c r="M4" s="1282" t="s">
        <v>205</v>
      </c>
      <c r="N4" s="1282"/>
      <c r="O4" s="1282"/>
      <c r="P4" s="1282"/>
      <c r="Q4" s="1282"/>
      <c r="R4" s="1282"/>
      <c r="S4" s="1282"/>
      <c r="T4" s="1282"/>
    </row>
    <row r="5" spans="1:23" s="122" customFormat="1" ht="20.100000000000001" customHeight="1">
      <c r="A5" s="162" t="s">
        <v>122</v>
      </c>
      <c r="B5" s="162"/>
      <c r="C5" s="163"/>
      <c r="D5" s="1286"/>
      <c r="E5" s="1287"/>
      <c r="F5" s="1287"/>
      <c r="G5" s="1287"/>
      <c r="H5" s="164"/>
      <c r="I5" s="1288" t="s">
        <v>44</v>
      </c>
      <c r="J5" s="1289"/>
      <c r="K5" s="1289"/>
      <c r="L5" s="1289"/>
      <c r="M5" s="162" t="s">
        <v>122</v>
      </c>
      <c r="N5" s="165"/>
      <c r="O5" s="216"/>
      <c r="P5" s="216"/>
      <c r="Q5" s="216"/>
      <c r="R5" s="216"/>
      <c r="S5" s="216"/>
      <c r="T5" s="217" t="s">
        <v>206</v>
      </c>
    </row>
    <row r="6" spans="1:23" s="122" customFormat="1" ht="18" customHeight="1">
      <c r="A6" s="218" t="s">
        <v>20</v>
      </c>
      <c r="B6" s="170" t="s">
        <v>1</v>
      </c>
      <c r="C6" s="167" t="s">
        <v>17</v>
      </c>
      <c r="D6" s="168" t="s">
        <v>123</v>
      </c>
      <c r="E6" s="168"/>
      <c r="F6" s="167"/>
      <c r="G6" s="168" t="s">
        <v>48</v>
      </c>
      <c r="H6" s="168"/>
      <c r="I6" s="167"/>
      <c r="J6" s="169" t="s">
        <v>49</v>
      </c>
      <c r="K6" s="169"/>
      <c r="L6" s="167"/>
      <c r="M6" s="218" t="s">
        <v>20</v>
      </c>
      <c r="N6" s="168" t="s">
        <v>207</v>
      </c>
      <c r="O6" s="167"/>
      <c r="P6" s="219" t="s">
        <v>208</v>
      </c>
      <c r="Q6" s="167"/>
      <c r="R6" s="171" t="s">
        <v>51</v>
      </c>
      <c r="S6" s="170" t="s">
        <v>52</v>
      </c>
      <c r="T6" s="1311" t="s">
        <v>209</v>
      </c>
    </row>
    <row r="7" spans="1:23" s="122" customFormat="1" ht="18" customHeight="1">
      <c r="A7" s="220" t="s">
        <v>54</v>
      </c>
      <c r="B7" s="174" t="s">
        <v>2</v>
      </c>
      <c r="C7" s="174" t="s">
        <v>2</v>
      </c>
      <c r="D7" s="175" t="s">
        <v>3</v>
      </c>
      <c r="E7" s="175"/>
      <c r="F7" s="176"/>
      <c r="G7" s="175" t="s">
        <v>56</v>
      </c>
      <c r="H7" s="175"/>
      <c r="I7" s="176"/>
      <c r="J7" s="175" t="s">
        <v>23</v>
      </c>
      <c r="K7" s="175"/>
      <c r="L7" s="176"/>
      <c r="M7" s="220" t="s">
        <v>54</v>
      </c>
      <c r="N7" s="221" t="s">
        <v>57</v>
      </c>
      <c r="O7" s="181"/>
      <c r="P7" s="222" t="s">
        <v>210</v>
      </c>
      <c r="Q7" s="176"/>
      <c r="R7" s="177"/>
      <c r="S7" s="177"/>
      <c r="T7" s="1312"/>
    </row>
    <row r="8" spans="1:23" s="122" customFormat="1" ht="18" customHeight="1">
      <c r="A8" s="223" t="s">
        <v>58</v>
      </c>
      <c r="B8" s="180" t="s">
        <v>6</v>
      </c>
      <c r="C8" s="180" t="s">
        <v>6</v>
      </c>
      <c r="D8" s="181" t="s">
        <v>4</v>
      </c>
      <c r="E8" s="181" t="s">
        <v>7</v>
      </c>
      <c r="F8" s="181" t="s">
        <v>8</v>
      </c>
      <c r="G8" s="181" t="s">
        <v>4</v>
      </c>
      <c r="H8" s="181" t="s">
        <v>127</v>
      </c>
      <c r="I8" s="181" t="s">
        <v>8</v>
      </c>
      <c r="J8" s="182" t="s">
        <v>4</v>
      </c>
      <c r="K8" s="182" t="s">
        <v>127</v>
      </c>
      <c r="L8" s="181" t="s">
        <v>8</v>
      </c>
      <c r="M8" s="223" t="s">
        <v>58</v>
      </c>
      <c r="N8" s="167" t="s">
        <v>128</v>
      </c>
      <c r="O8" s="1314" t="s">
        <v>129</v>
      </c>
      <c r="P8" s="1311" t="s">
        <v>641</v>
      </c>
      <c r="Q8" s="1311" t="s">
        <v>211</v>
      </c>
      <c r="R8" s="180" t="s">
        <v>130</v>
      </c>
      <c r="S8" s="174" t="s">
        <v>131</v>
      </c>
      <c r="T8" s="1312"/>
    </row>
    <row r="9" spans="1:23" s="122" customFormat="1" ht="27" customHeight="1">
      <c r="A9" s="224" t="s">
        <v>66</v>
      </c>
      <c r="B9" s="186" t="s">
        <v>132</v>
      </c>
      <c r="C9" s="186" t="s">
        <v>133</v>
      </c>
      <c r="D9" s="187" t="s">
        <v>10</v>
      </c>
      <c r="E9" s="187" t="s">
        <v>11</v>
      </c>
      <c r="F9" s="187" t="s">
        <v>12</v>
      </c>
      <c r="G9" s="187" t="s">
        <v>10</v>
      </c>
      <c r="H9" s="187" t="s">
        <v>134</v>
      </c>
      <c r="I9" s="187" t="s">
        <v>12</v>
      </c>
      <c r="J9" s="187" t="s">
        <v>10</v>
      </c>
      <c r="K9" s="187" t="s">
        <v>134</v>
      </c>
      <c r="L9" s="187" t="s">
        <v>12</v>
      </c>
      <c r="M9" s="224" t="s">
        <v>66</v>
      </c>
      <c r="N9" s="187" t="s">
        <v>198</v>
      </c>
      <c r="O9" s="1315"/>
      <c r="P9" s="1316"/>
      <c r="Q9" s="1317"/>
      <c r="R9" s="186" t="s">
        <v>71</v>
      </c>
      <c r="S9" s="186" t="s">
        <v>135</v>
      </c>
      <c r="T9" s="1313"/>
    </row>
    <row r="10" spans="1:23" s="212" customFormat="1" ht="45" customHeight="1">
      <c r="A10" s="226">
        <v>2013</v>
      </c>
      <c r="B10" s="757">
        <v>7</v>
      </c>
      <c r="C10" s="757">
        <v>173</v>
      </c>
      <c r="D10" s="757">
        <v>5451</v>
      </c>
      <c r="E10" s="757">
        <v>3136</v>
      </c>
      <c r="F10" s="757">
        <v>2315</v>
      </c>
      <c r="G10" s="757">
        <v>373</v>
      </c>
      <c r="H10" s="757">
        <v>286</v>
      </c>
      <c r="I10" s="757">
        <v>87</v>
      </c>
      <c r="J10" s="757">
        <v>80</v>
      </c>
      <c r="K10" s="757">
        <v>37</v>
      </c>
      <c r="L10" s="758">
        <v>43</v>
      </c>
      <c r="M10" s="226">
        <v>2013</v>
      </c>
      <c r="N10" s="757">
        <v>1802</v>
      </c>
      <c r="O10" s="757">
        <v>1598</v>
      </c>
      <c r="P10" s="757">
        <v>1887</v>
      </c>
      <c r="Q10" s="757">
        <v>1824</v>
      </c>
      <c r="R10" s="757">
        <v>233333</v>
      </c>
      <c r="S10" s="757">
        <v>76648</v>
      </c>
      <c r="T10" s="758">
        <v>107</v>
      </c>
    </row>
    <row r="11" spans="1:23" s="212" customFormat="1" ht="45" customHeight="1">
      <c r="A11" s="227">
        <v>2014</v>
      </c>
      <c r="B11" s="756">
        <v>7</v>
      </c>
      <c r="C11" s="757">
        <v>174</v>
      </c>
      <c r="D11" s="757">
        <v>5353</v>
      </c>
      <c r="E11" s="757">
        <v>3041</v>
      </c>
      <c r="F11" s="757">
        <v>2312</v>
      </c>
      <c r="G11" s="757">
        <v>398</v>
      </c>
      <c r="H11" s="757">
        <v>286</v>
      </c>
      <c r="I11" s="757">
        <v>112</v>
      </c>
      <c r="J11" s="757">
        <v>38</v>
      </c>
      <c r="K11" s="757">
        <v>32</v>
      </c>
      <c r="L11" s="758">
        <v>6</v>
      </c>
      <c r="M11" s="227">
        <v>2014</v>
      </c>
      <c r="N11" s="756">
        <v>1860</v>
      </c>
      <c r="O11" s="757">
        <v>1691</v>
      </c>
      <c r="P11" s="757">
        <v>1856</v>
      </c>
      <c r="Q11" s="757">
        <v>1810</v>
      </c>
      <c r="R11" s="757">
        <v>242464</v>
      </c>
      <c r="S11" s="757">
        <v>79365</v>
      </c>
      <c r="T11" s="758">
        <v>227</v>
      </c>
    </row>
    <row r="12" spans="1:23" s="212" customFormat="1" ht="45" customHeight="1">
      <c r="A12" s="227">
        <v>2015</v>
      </c>
      <c r="B12" s="756">
        <v>7</v>
      </c>
      <c r="C12" s="757">
        <v>174</v>
      </c>
      <c r="D12" s="757">
        <v>5298</v>
      </c>
      <c r="E12" s="757">
        <v>3080</v>
      </c>
      <c r="F12" s="757">
        <v>2218</v>
      </c>
      <c r="G12" s="757">
        <v>392</v>
      </c>
      <c r="H12" s="757">
        <v>276</v>
      </c>
      <c r="I12" s="757">
        <v>116</v>
      </c>
      <c r="J12" s="757">
        <v>36</v>
      </c>
      <c r="K12" s="757">
        <v>30</v>
      </c>
      <c r="L12" s="758">
        <v>6</v>
      </c>
      <c r="M12" s="227">
        <v>2015</v>
      </c>
      <c r="N12" s="756">
        <v>1771</v>
      </c>
      <c r="O12" s="757">
        <v>1634</v>
      </c>
      <c r="P12" s="757">
        <v>1798</v>
      </c>
      <c r="Q12" s="757">
        <v>1770</v>
      </c>
      <c r="R12" s="757">
        <v>242464</v>
      </c>
      <c r="S12" s="757">
        <v>80587</v>
      </c>
      <c r="T12" s="758">
        <v>278</v>
      </c>
    </row>
    <row r="13" spans="1:23" s="1218" customFormat="1" ht="45" customHeight="1">
      <c r="A13" s="227">
        <v>2016</v>
      </c>
      <c r="B13" s="756">
        <v>7</v>
      </c>
      <c r="C13" s="757">
        <v>174</v>
      </c>
      <c r="D13" s="757">
        <v>5190</v>
      </c>
      <c r="E13" s="757">
        <f>D13-F13</f>
        <v>3039</v>
      </c>
      <c r="F13" s="757">
        <v>2151</v>
      </c>
      <c r="G13" s="757">
        <v>384</v>
      </c>
      <c r="H13" s="757">
        <f>G13-I13</f>
        <v>275</v>
      </c>
      <c r="I13" s="757">
        <v>109</v>
      </c>
      <c r="J13" s="757">
        <v>34</v>
      </c>
      <c r="K13" s="757">
        <f>J13-L13</f>
        <v>29</v>
      </c>
      <c r="L13" s="758">
        <v>5</v>
      </c>
      <c r="M13" s="227">
        <v>2016</v>
      </c>
      <c r="N13" s="756">
        <v>1749</v>
      </c>
      <c r="O13" s="757">
        <v>1579</v>
      </c>
      <c r="P13" s="757">
        <v>1798</v>
      </c>
      <c r="Q13" s="757">
        <v>1733</v>
      </c>
      <c r="R13" s="757">
        <v>232991</v>
      </c>
      <c r="S13" s="757">
        <v>84513</v>
      </c>
      <c r="T13" s="758">
        <v>276</v>
      </c>
    </row>
    <row r="14" spans="1:23" s="1218" customFormat="1" ht="45" customHeight="1">
      <c r="A14" s="227">
        <v>2017</v>
      </c>
      <c r="B14" s="756">
        <v>7</v>
      </c>
      <c r="C14" s="757">
        <v>172</v>
      </c>
      <c r="D14" s="757">
        <v>4834</v>
      </c>
      <c r="E14" s="757">
        <v>2854</v>
      </c>
      <c r="F14" s="757">
        <v>1980</v>
      </c>
      <c r="G14" s="757">
        <v>377</v>
      </c>
      <c r="H14" s="757">
        <v>268</v>
      </c>
      <c r="I14" s="757">
        <v>109</v>
      </c>
      <c r="J14" s="757">
        <v>33</v>
      </c>
      <c r="K14" s="757">
        <v>29</v>
      </c>
      <c r="L14" s="758">
        <v>4</v>
      </c>
      <c r="M14" s="227">
        <v>2017</v>
      </c>
      <c r="N14" s="756">
        <v>1746</v>
      </c>
      <c r="O14" s="757">
        <v>1523</v>
      </c>
      <c r="P14" s="757">
        <v>1568</v>
      </c>
      <c r="Q14" s="757">
        <v>1466</v>
      </c>
      <c r="R14" s="757">
        <v>232991</v>
      </c>
      <c r="S14" s="757">
        <v>85910</v>
      </c>
      <c r="T14" s="758">
        <v>232</v>
      </c>
    </row>
    <row r="15" spans="1:23" s="1219" customFormat="1" ht="45" customHeight="1">
      <c r="A15" s="228">
        <v>2018</v>
      </c>
      <c r="B15" s="767">
        <f t="shared" ref="B15:L15" si="0">SUM(B16:B22)</f>
        <v>7</v>
      </c>
      <c r="C15" s="759">
        <f t="shared" si="0"/>
        <v>165</v>
      </c>
      <c r="D15" s="759">
        <f t="shared" si="0"/>
        <v>4331</v>
      </c>
      <c r="E15" s="759">
        <f t="shared" si="0"/>
        <v>2546</v>
      </c>
      <c r="F15" s="759">
        <f t="shared" si="0"/>
        <v>1785</v>
      </c>
      <c r="G15" s="759">
        <f t="shared" si="0"/>
        <v>365</v>
      </c>
      <c r="H15" s="759">
        <f t="shared" si="0"/>
        <v>254</v>
      </c>
      <c r="I15" s="759">
        <f t="shared" si="0"/>
        <v>111</v>
      </c>
      <c r="J15" s="759">
        <f t="shared" si="0"/>
        <v>30</v>
      </c>
      <c r="K15" s="759">
        <f t="shared" si="0"/>
        <v>26</v>
      </c>
      <c r="L15" s="779">
        <f t="shared" si="0"/>
        <v>4</v>
      </c>
      <c r="M15" s="228">
        <v>2018</v>
      </c>
      <c r="N15" s="767">
        <f t="shared" ref="N15:T15" si="1">SUM(N16:N22)</f>
        <v>1687</v>
      </c>
      <c r="O15" s="759">
        <f t="shared" si="1"/>
        <v>1488</v>
      </c>
      <c r="P15" s="759">
        <f t="shared" si="1"/>
        <v>1275</v>
      </c>
      <c r="Q15" s="759">
        <f t="shared" si="1"/>
        <v>1237</v>
      </c>
      <c r="R15" s="759">
        <f t="shared" si="1"/>
        <v>232991</v>
      </c>
      <c r="S15" s="759">
        <f t="shared" si="1"/>
        <v>85968</v>
      </c>
      <c r="T15" s="779">
        <f t="shared" si="1"/>
        <v>95</v>
      </c>
    </row>
    <row r="16" spans="1:23" ht="45" customHeight="1">
      <c r="A16" s="229" t="s">
        <v>212</v>
      </c>
      <c r="B16" s="760">
        <v>1</v>
      </c>
      <c r="C16" s="761">
        <v>23</v>
      </c>
      <c r="D16" s="761">
        <f>SUM(E16:F16)</f>
        <v>604</v>
      </c>
      <c r="E16" s="757">
        <v>370</v>
      </c>
      <c r="F16" s="761">
        <v>234</v>
      </c>
      <c r="G16" s="761">
        <f>SUM(H16:I16)</f>
        <v>50</v>
      </c>
      <c r="H16" s="757">
        <v>36</v>
      </c>
      <c r="I16" s="761">
        <v>14</v>
      </c>
      <c r="J16" s="761">
        <f>SUM(K16:L16)</f>
        <v>4</v>
      </c>
      <c r="K16" s="757">
        <v>4</v>
      </c>
      <c r="L16" s="790">
        <v>0</v>
      </c>
      <c r="M16" s="229" t="s">
        <v>212</v>
      </c>
      <c r="N16" s="760">
        <v>227</v>
      </c>
      <c r="O16" s="761">
        <v>192</v>
      </c>
      <c r="P16" s="761">
        <v>175</v>
      </c>
      <c r="Q16" s="761">
        <v>170</v>
      </c>
      <c r="R16" s="761">
        <v>37212</v>
      </c>
      <c r="S16" s="761">
        <v>14256</v>
      </c>
      <c r="T16" s="790">
        <v>0</v>
      </c>
    </row>
    <row r="17" spans="1:20" ht="45" customHeight="1">
      <c r="A17" s="229" t="s">
        <v>213</v>
      </c>
      <c r="B17" s="760">
        <v>1</v>
      </c>
      <c r="C17" s="761">
        <v>25</v>
      </c>
      <c r="D17" s="761">
        <f t="shared" ref="D17:D22" si="2">SUM(E17:F17)</f>
        <v>651</v>
      </c>
      <c r="E17" s="757">
        <v>651</v>
      </c>
      <c r="F17" s="761">
        <v>0</v>
      </c>
      <c r="G17" s="761">
        <f t="shared" ref="G17:G22" si="3">SUM(H17:I17)</f>
        <v>53</v>
      </c>
      <c r="H17" s="757">
        <v>50</v>
      </c>
      <c r="I17" s="761">
        <v>3</v>
      </c>
      <c r="J17" s="761">
        <f t="shared" ref="J17:J22" si="4">SUM(K17:L17)</f>
        <v>4</v>
      </c>
      <c r="K17" s="757">
        <v>4</v>
      </c>
      <c r="L17" s="790">
        <v>0</v>
      </c>
      <c r="M17" s="229" t="s">
        <v>213</v>
      </c>
      <c r="N17" s="760">
        <v>257</v>
      </c>
      <c r="O17" s="761">
        <v>219</v>
      </c>
      <c r="P17" s="761">
        <v>200</v>
      </c>
      <c r="Q17" s="761">
        <v>196</v>
      </c>
      <c r="R17" s="761">
        <v>50961</v>
      </c>
      <c r="S17" s="761">
        <v>13829</v>
      </c>
      <c r="T17" s="790">
        <v>25</v>
      </c>
    </row>
    <row r="18" spans="1:20" ht="45" customHeight="1">
      <c r="A18" s="229" t="s">
        <v>214</v>
      </c>
      <c r="B18" s="760">
        <v>1</v>
      </c>
      <c r="C18" s="761">
        <v>23</v>
      </c>
      <c r="D18" s="761">
        <f t="shared" si="2"/>
        <v>606</v>
      </c>
      <c r="E18" s="757">
        <v>323</v>
      </c>
      <c r="F18" s="761">
        <v>283</v>
      </c>
      <c r="G18" s="761">
        <f t="shared" si="3"/>
        <v>52</v>
      </c>
      <c r="H18" s="757">
        <v>40</v>
      </c>
      <c r="I18" s="761">
        <v>12</v>
      </c>
      <c r="J18" s="761">
        <f t="shared" si="4"/>
        <v>5</v>
      </c>
      <c r="K18" s="757">
        <v>5</v>
      </c>
      <c r="L18" s="790">
        <v>0</v>
      </c>
      <c r="M18" s="229" t="s">
        <v>214</v>
      </c>
      <c r="N18" s="760">
        <v>236</v>
      </c>
      <c r="O18" s="761">
        <v>206</v>
      </c>
      <c r="P18" s="761">
        <v>175</v>
      </c>
      <c r="Q18" s="761">
        <v>171</v>
      </c>
      <c r="R18" s="761">
        <v>27048</v>
      </c>
      <c r="S18" s="761">
        <v>13760</v>
      </c>
      <c r="T18" s="790">
        <v>0</v>
      </c>
    </row>
    <row r="19" spans="1:20" ht="45" customHeight="1">
      <c r="A19" s="229" t="s">
        <v>215</v>
      </c>
      <c r="B19" s="760">
        <v>1</v>
      </c>
      <c r="C19" s="761">
        <v>23</v>
      </c>
      <c r="D19" s="761">
        <f t="shared" si="2"/>
        <v>606</v>
      </c>
      <c r="E19" s="757">
        <v>606</v>
      </c>
      <c r="F19" s="761">
        <v>0</v>
      </c>
      <c r="G19" s="761">
        <f t="shared" si="3"/>
        <v>54</v>
      </c>
      <c r="H19" s="757">
        <v>35</v>
      </c>
      <c r="I19" s="761">
        <v>19</v>
      </c>
      <c r="J19" s="761">
        <f t="shared" si="4"/>
        <v>5</v>
      </c>
      <c r="K19" s="757">
        <v>5</v>
      </c>
      <c r="L19" s="790">
        <v>0</v>
      </c>
      <c r="M19" s="229" t="s">
        <v>215</v>
      </c>
      <c r="N19" s="760">
        <v>235</v>
      </c>
      <c r="O19" s="761">
        <v>212</v>
      </c>
      <c r="P19" s="761">
        <v>175</v>
      </c>
      <c r="Q19" s="761">
        <v>170</v>
      </c>
      <c r="R19" s="761">
        <v>9061</v>
      </c>
      <c r="S19" s="761">
        <v>11576</v>
      </c>
      <c r="T19" s="790">
        <v>33</v>
      </c>
    </row>
    <row r="20" spans="1:20" ht="45" customHeight="1">
      <c r="A20" s="229" t="s">
        <v>216</v>
      </c>
      <c r="B20" s="760">
        <v>1</v>
      </c>
      <c r="C20" s="761">
        <v>23</v>
      </c>
      <c r="D20" s="761">
        <f t="shared" si="2"/>
        <v>596</v>
      </c>
      <c r="E20" s="757">
        <v>596</v>
      </c>
      <c r="F20" s="761">
        <v>0</v>
      </c>
      <c r="G20" s="761">
        <f t="shared" si="3"/>
        <v>50</v>
      </c>
      <c r="H20" s="757">
        <v>42</v>
      </c>
      <c r="I20" s="761">
        <v>8</v>
      </c>
      <c r="J20" s="761">
        <f t="shared" si="4"/>
        <v>4</v>
      </c>
      <c r="K20" s="757">
        <v>3</v>
      </c>
      <c r="L20" s="790">
        <v>1</v>
      </c>
      <c r="M20" s="229" t="s">
        <v>216</v>
      </c>
      <c r="N20" s="760">
        <v>237</v>
      </c>
      <c r="O20" s="761">
        <v>200</v>
      </c>
      <c r="P20" s="761">
        <v>175</v>
      </c>
      <c r="Q20" s="761">
        <v>169</v>
      </c>
      <c r="R20" s="761">
        <v>64041</v>
      </c>
      <c r="S20" s="761">
        <v>13345</v>
      </c>
      <c r="T20" s="790">
        <v>10</v>
      </c>
    </row>
    <row r="21" spans="1:20" ht="45" customHeight="1">
      <c r="A21" s="229" t="s">
        <v>217</v>
      </c>
      <c r="B21" s="760">
        <v>1</v>
      </c>
      <c r="C21" s="761">
        <v>25</v>
      </c>
      <c r="D21" s="761">
        <f t="shared" si="2"/>
        <v>675</v>
      </c>
      <c r="E21" s="757">
        <v>0</v>
      </c>
      <c r="F21" s="761">
        <v>675</v>
      </c>
      <c r="G21" s="761">
        <f t="shared" si="3"/>
        <v>54</v>
      </c>
      <c r="H21" s="757">
        <v>26</v>
      </c>
      <c r="I21" s="761">
        <v>28</v>
      </c>
      <c r="J21" s="761">
        <f t="shared" si="4"/>
        <v>4</v>
      </c>
      <c r="K21" s="757">
        <v>2</v>
      </c>
      <c r="L21" s="790">
        <v>2</v>
      </c>
      <c r="M21" s="229" t="s">
        <v>217</v>
      </c>
      <c r="N21" s="760">
        <v>269</v>
      </c>
      <c r="O21" s="761">
        <v>236</v>
      </c>
      <c r="P21" s="761">
        <v>200</v>
      </c>
      <c r="Q21" s="761">
        <v>192</v>
      </c>
      <c r="R21" s="761">
        <v>21730</v>
      </c>
      <c r="S21" s="761">
        <v>11889</v>
      </c>
      <c r="T21" s="790">
        <v>27</v>
      </c>
    </row>
    <row r="22" spans="1:20" ht="45" customHeight="1">
      <c r="A22" s="230" t="s">
        <v>218</v>
      </c>
      <c r="B22" s="780">
        <v>1</v>
      </c>
      <c r="C22" s="766">
        <v>23</v>
      </c>
      <c r="D22" s="766">
        <f t="shared" si="2"/>
        <v>593</v>
      </c>
      <c r="E22" s="782">
        <v>0</v>
      </c>
      <c r="F22" s="766">
        <v>593</v>
      </c>
      <c r="G22" s="766">
        <f t="shared" si="3"/>
        <v>52</v>
      </c>
      <c r="H22" s="782">
        <v>25</v>
      </c>
      <c r="I22" s="766">
        <v>27</v>
      </c>
      <c r="J22" s="766">
        <f t="shared" si="4"/>
        <v>4</v>
      </c>
      <c r="K22" s="782">
        <v>3</v>
      </c>
      <c r="L22" s="801">
        <v>1</v>
      </c>
      <c r="M22" s="230" t="s">
        <v>218</v>
      </c>
      <c r="N22" s="780">
        <v>226</v>
      </c>
      <c r="O22" s="766">
        <v>223</v>
      </c>
      <c r="P22" s="766">
        <v>175</v>
      </c>
      <c r="Q22" s="766">
        <v>169</v>
      </c>
      <c r="R22" s="766">
        <v>22938</v>
      </c>
      <c r="S22" s="766">
        <v>7313</v>
      </c>
      <c r="T22" s="801">
        <v>0</v>
      </c>
    </row>
    <row r="23" spans="1:20" s="159" customFormat="1" ht="15.95" customHeight="1">
      <c r="A23" s="231" t="s">
        <v>219</v>
      </c>
      <c r="B23" s="232"/>
      <c r="C23" s="232"/>
      <c r="D23" s="233"/>
      <c r="E23" s="234"/>
      <c r="F23" s="234"/>
      <c r="G23" s="235"/>
      <c r="H23" s="235"/>
      <c r="I23" s="235"/>
      <c r="J23" s="235"/>
      <c r="K23" s="235"/>
      <c r="L23" s="235"/>
      <c r="M23" s="231" t="s">
        <v>219</v>
      </c>
      <c r="N23" s="232"/>
      <c r="O23" s="232"/>
      <c r="P23" s="232"/>
      <c r="Q23" s="235"/>
      <c r="R23" s="235"/>
      <c r="S23" s="1310"/>
      <c r="T23" s="1310"/>
    </row>
  </sheetData>
  <mergeCells count="13">
    <mergeCell ref="S23:T23"/>
    <mergeCell ref="D5:G5"/>
    <mergeCell ref="I5:L5"/>
    <mergeCell ref="T6:T9"/>
    <mergeCell ref="O8:O9"/>
    <mergeCell ref="P8:P9"/>
    <mergeCell ref="Q8:Q9"/>
    <mergeCell ref="A2:L2"/>
    <mergeCell ref="M2:T2"/>
    <mergeCell ref="A3:L3"/>
    <mergeCell ref="M3:T3"/>
    <mergeCell ref="A4:L4"/>
    <mergeCell ref="M4:T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topLeftCell="E7" zoomScale="85" zoomScaleNormal="75" zoomScaleSheetLayoutView="85" workbookViewId="0">
      <selection activeCell="W7" sqref="W1:XFD1048576"/>
    </sheetView>
  </sheetViews>
  <sheetFormatPr defaultColWidth="9" defaultRowHeight="13.5"/>
  <cols>
    <col min="1" max="1" width="9.75" style="215" customWidth="1"/>
    <col min="2" max="2" width="6.625" style="215" customWidth="1"/>
    <col min="3" max="3" width="7.25" style="215" customWidth="1"/>
    <col min="4" max="4" width="8.125" style="215" customWidth="1"/>
    <col min="5" max="5" width="12.75" style="215" customWidth="1"/>
    <col min="6" max="6" width="7" style="215" customWidth="1"/>
    <col min="7" max="9" width="6.625" style="215" customWidth="1"/>
    <col min="10" max="10" width="7" style="215" customWidth="1"/>
    <col min="11" max="11" width="7.25" style="215" customWidth="1"/>
    <col min="12" max="12" width="9.75" style="215" customWidth="1"/>
    <col min="13" max="15" width="4.875" style="215" customWidth="1"/>
    <col min="16" max="17" width="8.625" style="215" customWidth="1"/>
    <col min="18" max="18" width="9.125" style="215" customWidth="1"/>
    <col min="19" max="21" width="8.625" style="215" customWidth="1"/>
    <col min="22" max="22" width="8.75" style="237" customWidth="1"/>
    <col min="23" max="23" width="8.125" style="237" customWidth="1"/>
    <col min="24" max="16384" width="9" style="237"/>
  </cols>
  <sheetData>
    <row r="1" spans="1:23" ht="5.0999999999999996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236"/>
    </row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  <c r="U2" s="1268"/>
      <c r="V2" s="1268"/>
      <c r="W2" s="1216"/>
    </row>
    <row r="3" spans="1:23" s="238" customFormat="1" ht="21" customHeight="1">
      <c r="A3" s="1269" t="s">
        <v>220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69" t="s">
        <v>221</v>
      </c>
      <c r="M3" s="1270"/>
      <c r="N3" s="1270"/>
      <c r="O3" s="1270"/>
      <c r="P3" s="1270"/>
      <c r="Q3" s="1270"/>
      <c r="R3" s="1270"/>
      <c r="S3" s="1270"/>
      <c r="T3" s="1270"/>
      <c r="U3" s="1270"/>
      <c r="V3" s="1270"/>
    </row>
    <row r="4" spans="1:23" s="239" customFormat="1" ht="20.100000000000001" customHeight="1">
      <c r="A4" s="1258" t="s">
        <v>947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58" t="s">
        <v>948</v>
      </c>
      <c r="M4" s="1233"/>
      <c r="N4" s="1233"/>
      <c r="O4" s="1233"/>
      <c r="P4" s="1233"/>
      <c r="Q4" s="1233"/>
      <c r="R4" s="1233"/>
      <c r="S4" s="1233"/>
      <c r="T4" s="1233"/>
      <c r="U4" s="1233"/>
      <c r="V4" s="1233"/>
    </row>
    <row r="5" spans="1:23" s="243" customFormat="1" ht="20.100000000000001" customHeight="1">
      <c r="A5" s="119" t="s">
        <v>157</v>
      </c>
      <c r="B5" s="240"/>
      <c r="C5" s="240"/>
      <c r="D5" s="240"/>
      <c r="E5" s="240"/>
      <c r="F5" s="240"/>
      <c r="G5" s="70"/>
      <c r="H5" s="241"/>
      <c r="I5" s="1228" t="s">
        <v>222</v>
      </c>
      <c r="J5" s="1228"/>
      <c r="K5" s="1228"/>
      <c r="L5" s="119" t="s">
        <v>157</v>
      </c>
      <c r="M5" s="241"/>
      <c r="N5" s="241"/>
      <c r="O5" s="241"/>
      <c r="P5" s="241"/>
      <c r="Q5" s="241"/>
      <c r="R5" s="1228"/>
      <c r="S5" s="1228"/>
      <c r="T5" s="240"/>
      <c r="U5" s="240"/>
      <c r="V5" s="242" t="s">
        <v>45</v>
      </c>
    </row>
    <row r="6" spans="1:23" s="243" customFormat="1" ht="21" customHeight="1">
      <c r="A6" s="31" t="s">
        <v>20</v>
      </c>
      <c r="B6" s="74" t="s">
        <v>223</v>
      </c>
      <c r="C6" s="74"/>
      <c r="D6" s="1140"/>
      <c r="E6" s="1140" t="s">
        <v>17</v>
      </c>
      <c r="F6" s="74" t="s">
        <v>123</v>
      </c>
      <c r="G6" s="74"/>
      <c r="H6" s="1140"/>
      <c r="I6" s="87" t="s">
        <v>48</v>
      </c>
      <c r="J6" s="74"/>
      <c r="K6" s="1140"/>
      <c r="L6" s="31" t="s">
        <v>20</v>
      </c>
      <c r="M6" s="124" t="s">
        <v>49</v>
      </c>
      <c r="N6" s="124"/>
      <c r="O6" s="73"/>
      <c r="P6" s="74" t="s">
        <v>207</v>
      </c>
      <c r="Q6" s="73"/>
      <c r="R6" s="1206" t="s">
        <v>224</v>
      </c>
      <c r="S6" s="73"/>
      <c r="T6" s="75" t="s">
        <v>160</v>
      </c>
      <c r="U6" s="76" t="s">
        <v>161</v>
      </c>
      <c r="V6" s="1207" t="s">
        <v>946</v>
      </c>
    </row>
    <row r="7" spans="1:23" s="243" customFormat="1" ht="21" customHeight="1">
      <c r="A7" s="33" t="s">
        <v>163</v>
      </c>
      <c r="B7" s="138" t="s">
        <v>226</v>
      </c>
      <c r="C7" s="138"/>
      <c r="D7" s="89"/>
      <c r="E7" s="85"/>
      <c r="F7" s="138" t="s">
        <v>3</v>
      </c>
      <c r="G7" s="138"/>
      <c r="H7" s="89"/>
      <c r="I7" s="91" t="s">
        <v>56</v>
      </c>
      <c r="J7" s="138"/>
      <c r="K7" s="89"/>
      <c r="L7" s="33" t="s">
        <v>163</v>
      </c>
      <c r="M7" s="129" t="s">
        <v>23</v>
      </c>
      <c r="N7" s="129"/>
      <c r="O7" s="80"/>
      <c r="P7" s="129" t="s">
        <v>177</v>
      </c>
      <c r="Q7" s="84"/>
      <c r="R7" s="129" t="s">
        <v>227</v>
      </c>
      <c r="S7" s="80"/>
      <c r="T7" s="130"/>
      <c r="U7" s="130"/>
      <c r="V7" s="1208"/>
    </row>
    <row r="8" spans="1:23" s="243" customFormat="1" ht="21" customHeight="1">
      <c r="A8" s="35" t="s">
        <v>166</v>
      </c>
      <c r="B8" s="1140" t="s">
        <v>4</v>
      </c>
      <c r="C8" s="87" t="s">
        <v>228</v>
      </c>
      <c r="D8" s="86" t="s">
        <v>229</v>
      </c>
      <c r="E8" s="244" t="s">
        <v>164</v>
      </c>
      <c r="F8" s="84" t="s">
        <v>4</v>
      </c>
      <c r="G8" s="84" t="s">
        <v>7</v>
      </c>
      <c r="H8" s="84" t="s">
        <v>8</v>
      </c>
      <c r="I8" s="245" t="s">
        <v>4</v>
      </c>
      <c r="J8" s="84" t="s">
        <v>168</v>
      </c>
      <c r="K8" s="84" t="s">
        <v>8</v>
      </c>
      <c r="L8" s="35" t="s">
        <v>166</v>
      </c>
      <c r="M8" s="136" t="s">
        <v>4</v>
      </c>
      <c r="N8" s="136" t="s">
        <v>168</v>
      </c>
      <c r="O8" s="84" t="s">
        <v>8</v>
      </c>
      <c r="P8" s="73" t="s">
        <v>230</v>
      </c>
      <c r="Q8" s="1319" t="s">
        <v>194</v>
      </c>
      <c r="R8" s="1274" t="s">
        <v>231</v>
      </c>
      <c r="S8" s="1274" t="s">
        <v>232</v>
      </c>
      <c r="T8" s="85" t="s">
        <v>130</v>
      </c>
      <c r="U8" s="128" t="s">
        <v>197</v>
      </c>
      <c r="V8" s="1208"/>
    </row>
    <row r="9" spans="1:23" s="243" customFormat="1" ht="32.25" customHeight="1">
      <c r="A9" s="42" t="s">
        <v>173</v>
      </c>
      <c r="B9" s="246" t="s">
        <v>10</v>
      </c>
      <c r="C9" s="247" t="s">
        <v>233</v>
      </c>
      <c r="D9" s="248" t="s">
        <v>234</v>
      </c>
      <c r="E9" s="249" t="s">
        <v>235</v>
      </c>
      <c r="F9" s="80" t="s">
        <v>10</v>
      </c>
      <c r="G9" s="80" t="s">
        <v>11</v>
      </c>
      <c r="H9" s="80" t="s">
        <v>12</v>
      </c>
      <c r="I9" s="250" t="s">
        <v>10</v>
      </c>
      <c r="J9" s="80" t="s">
        <v>176</v>
      </c>
      <c r="K9" s="80" t="s">
        <v>12</v>
      </c>
      <c r="L9" s="42" t="s">
        <v>173</v>
      </c>
      <c r="M9" s="89" t="s">
        <v>10</v>
      </c>
      <c r="N9" s="89" t="s">
        <v>176</v>
      </c>
      <c r="O9" s="89" t="s">
        <v>12</v>
      </c>
      <c r="P9" s="89" t="s">
        <v>198</v>
      </c>
      <c r="Q9" s="1320"/>
      <c r="R9" s="1277"/>
      <c r="S9" s="1277"/>
      <c r="T9" s="93" t="s">
        <v>178</v>
      </c>
      <c r="U9" s="93" t="s">
        <v>179</v>
      </c>
      <c r="V9" s="1209" t="s">
        <v>826</v>
      </c>
    </row>
    <row r="10" spans="1:23" s="1215" customFormat="1" ht="81.75" customHeight="1">
      <c r="A10" s="251">
        <v>2013</v>
      </c>
      <c r="B10" s="737">
        <v>1</v>
      </c>
      <c r="C10" s="737">
        <v>1</v>
      </c>
      <c r="D10" s="737">
        <v>0</v>
      </c>
      <c r="E10" s="737">
        <v>38</v>
      </c>
      <c r="F10" s="737">
        <v>941</v>
      </c>
      <c r="G10" s="737">
        <v>899</v>
      </c>
      <c r="H10" s="737">
        <v>42</v>
      </c>
      <c r="I10" s="737">
        <v>77</v>
      </c>
      <c r="J10" s="737">
        <v>48</v>
      </c>
      <c r="K10" s="755">
        <v>29</v>
      </c>
      <c r="L10" s="251">
        <v>2013</v>
      </c>
      <c r="M10" s="737">
        <v>9</v>
      </c>
      <c r="N10" s="737">
        <v>4</v>
      </c>
      <c r="O10" s="737">
        <v>5</v>
      </c>
      <c r="P10" s="737">
        <v>326</v>
      </c>
      <c r="Q10" s="737">
        <v>126</v>
      </c>
      <c r="R10" s="737">
        <v>286</v>
      </c>
      <c r="S10" s="737">
        <v>305</v>
      </c>
      <c r="T10" s="737">
        <v>63940</v>
      </c>
      <c r="U10" s="737">
        <v>28412</v>
      </c>
      <c r="V10" s="755">
        <v>36</v>
      </c>
    </row>
    <row r="11" spans="1:23" s="1215" customFormat="1" ht="81.75" customHeight="1">
      <c r="A11" s="252">
        <v>2014</v>
      </c>
      <c r="B11" s="736">
        <v>1</v>
      </c>
      <c r="C11" s="737">
        <v>1</v>
      </c>
      <c r="D11" s="737">
        <v>0</v>
      </c>
      <c r="E11" s="737">
        <v>38</v>
      </c>
      <c r="F11" s="737">
        <v>941</v>
      </c>
      <c r="G11" s="737">
        <v>899</v>
      </c>
      <c r="H11" s="737">
        <v>42</v>
      </c>
      <c r="I11" s="737">
        <v>77</v>
      </c>
      <c r="J11" s="737">
        <v>48</v>
      </c>
      <c r="K11" s="755">
        <v>29</v>
      </c>
      <c r="L11" s="252">
        <v>2014</v>
      </c>
      <c r="M11" s="736">
        <v>9</v>
      </c>
      <c r="N11" s="737">
        <v>4</v>
      </c>
      <c r="O11" s="737">
        <v>5</v>
      </c>
      <c r="P11" s="737">
        <v>326</v>
      </c>
      <c r="Q11" s="737">
        <v>126</v>
      </c>
      <c r="R11" s="737">
        <v>286</v>
      </c>
      <c r="S11" s="737">
        <v>305</v>
      </c>
      <c r="T11" s="737">
        <v>63940</v>
      </c>
      <c r="U11" s="737">
        <v>28412</v>
      </c>
      <c r="V11" s="755">
        <v>36</v>
      </c>
    </row>
    <row r="12" spans="1:23" s="1215" customFormat="1" ht="81.75" customHeight="1">
      <c r="A12" s="252">
        <v>2015</v>
      </c>
      <c r="B12" s="736">
        <v>1</v>
      </c>
      <c r="C12" s="737">
        <v>1</v>
      </c>
      <c r="D12" s="737" t="s">
        <v>236</v>
      </c>
      <c r="E12" s="737">
        <v>38</v>
      </c>
      <c r="F12" s="737">
        <v>905</v>
      </c>
      <c r="G12" s="737">
        <v>855</v>
      </c>
      <c r="H12" s="737">
        <v>50</v>
      </c>
      <c r="I12" s="737">
        <v>74</v>
      </c>
      <c r="J12" s="737">
        <v>47</v>
      </c>
      <c r="K12" s="755">
        <v>27</v>
      </c>
      <c r="L12" s="252">
        <v>2015</v>
      </c>
      <c r="M12" s="736">
        <v>9</v>
      </c>
      <c r="N12" s="737">
        <v>4</v>
      </c>
      <c r="O12" s="737">
        <v>5</v>
      </c>
      <c r="P12" s="737">
        <v>336</v>
      </c>
      <c r="Q12" s="737">
        <v>78</v>
      </c>
      <c r="R12" s="737">
        <v>286</v>
      </c>
      <c r="S12" s="737">
        <v>302</v>
      </c>
      <c r="T12" s="737">
        <v>63940</v>
      </c>
      <c r="U12" s="737">
        <v>28412</v>
      </c>
      <c r="V12" s="755">
        <v>36</v>
      </c>
    </row>
    <row r="13" spans="1:23" s="262" customFormat="1" ht="81.75" customHeight="1">
      <c r="A13" s="252">
        <v>2016</v>
      </c>
      <c r="B13" s="736">
        <v>1</v>
      </c>
      <c r="C13" s="737">
        <v>1</v>
      </c>
      <c r="D13" s="737">
        <v>0</v>
      </c>
      <c r="E13" s="737">
        <v>37</v>
      </c>
      <c r="F13" s="737">
        <v>893</v>
      </c>
      <c r="G13" s="737">
        <v>842</v>
      </c>
      <c r="H13" s="737">
        <v>51</v>
      </c>
      <c r="I13" s="737">
        <v>76</v>
      </c>
      <c r="J13" s="737">
        <v>49</v>
      </c>
      <c r="K13" s="755">
        <v>27</v>
      </c>
      <c r="L13" s="252">
        <v>2016</v>
      </c>
      <c r="M13" s="736">
        <v>8</v>
      </c>
      <c r="N13" s="737">
        <v>5</v>
      </c>
      <c r="O13" s="737">
        <v>3</v>
      </c>
      <c r="P13" s="737">
        <v>299</v>
      </c>
      <c r="Q13" s="737">
        <v>95</v>
      </c>
      <c r="R13" s="737">
        <v>286</v>
      </c>
      <c r="S13" s="737">
        <v>293</v>
      </c>
      <c r="T13" s="737">
        <v>63940</v>
      </c>
      <c r="U13" s="737">
        <v>28412</v>
      </c>
      <c r="V13" s="755">
        <v>36</v>
      </c>
    </row>
    <row r="14" spans="1:23" s="262" customFormat="1" ht="81.75" customHeight="1">
      <c r="A14" s="252">
        <v>2017</v>
      </c>
      <c r="B14" s="736">
        <v>1</v>
      </c>
      <c r="C14" s="737">
        <v>1</v>
      </c>
      <c r="D14" s="737">
        <v>0</v>
      </c>
      <c r="E14" s="737">
        <v>36</v>
      </c>
      <c r="F14" s="737">
        <v>862</v>
      </c>
      <c r="G14" s="737">
        <v>805</v>
      </c>
      <c r="H14" s="737">
        <v>57</v>
      </c>
      <c r="I14" s="737">
        <v>76</v>
      </c>
      <c r="J14" s="737">
        <v>50</v>
      </c>
      <c r="K14" s="755">
        <v>26</v>
      </c>
      <c r="L14" s="252">
        <v>2017</v>
      </c>
      <c r="M14" s="736">
        <v>9</v>
      </c>
      <c r="N14" s="737">
        <v>7</v>
      </c>
      <c r="O14" s="737">
        <v>2</v>
      </c>
      <c r="P14" s="737">
        <v>297</v>
      </c>
      <c r="Q14" s="737">
        <v>83</v>
      </c>
      <c r="R14" s="737">
        <v>275</v>
      </c>
      <c r="S14" s="737">
        <v>286</v>
      </c>
      <c r="T14" s="737">
        <v>63940</v>
      </c>
      <c r="U14" s="737">
        <v>28412</v>
      </c>
      <c r="V14" s="755">
        <v>36</v>
      </c>
    </row>
    <row r="15" spans="1:23" s="263" customFormat="1" ht="81.75" customHeight="1">
      <c r="A15" s="253">
        <v>2018</v>
      </c>
      <c r="B15" s="769">
        <f>B16</f>
        <v>1</v>
      </c>
      <c r="C15" s="770">
        <f>C16</f>
        <v>1</v>
      </c>
      <c r="D15" s="770">
        <f t="shared" ref="D15:J15" si="0">D16</f>
        <v>0</v>
      </c>
      <c r="E15" s="770">
        <f t="shared" si="0"/>
        <v>36</v>
      </c>
      <c r="F15" s="770">
        <f t="shared" si="0"/>
        <v>778</v>
      </c>
      <c r="G15" s="770">
        <f t="shared" si="0"/>
        <v>734</v>
      </c>
      <c r="H15" s="770">
        <f t="shared" si="0"/>
        <v>44</v>
      </c>
      <c r="I15" s="770">
        <f t="shared" si="0"/>
        <v>81</v>
      </c>
      <c r="J15" s="770">
        <f t="shared" si="0"/>
        <v>50</v>
      </c>
      <c r="K15" s="771">
        <f>K16</f>
        <v>31</v>
      </c>
      <c r="L15" s="253">
        <v>2018</v>
      </c>
      <c r="M15" s="769">
        <f>M16</f>
        <v>7</v>
      </c>
      <c r="N15" s="770">
        <f t="shared" ref="N15:U15" si="1">N16</f>
        <v>5</v>
      </c>
      <c r="O15" s="770">
        <f t="shared" si="1"/>
        <v>2</v>
      </c>
      <c r="P15" s="770">
        <f t="shared" si="1"/>
        <v>289</v>
      </c>
      <c r="Q15" s="770">
        <f t="shared" si="1"/>
        <v>89</v>
      </c>
      <c r="R15" s="770">
        <f t="shared" si="1"/>
        <v>264</v>
      </c>
      <c r="S15" s="770">
        <f t="shared" si="1"/>
        <v>221</v>
      </c>
      <c r="T15" s="770">
        <f t="shared" si="1"/>
        <v>63940</v>
      </c>
      <c r="U15" s="770">
        <f t="shared" si="1"/>
        <v>28412</v>
      </c>
      <c r="V15" s="771">
        <f>V16</f>
        <v>36</v>
      </c>
    </row>
    <row r="16" spans="1:23" s="1215" customFormat="1" ht="81.75" customHeight="1">
      <c r="A16" s="272" t="s">
        <v>642</v>
      </c>
      <c r="B16" s="812">
        <f>SUM(C16:D16)</f>
        <v>1</v>
      </c>
      <c r="C16" s="813">
        <v>1</v>
      </c>
      <c r="D16" s="816">
        <v>0</v>
      </c>
      <c r="E16" s="813">
        <v>36</v>
      </c>
      <c r="F16" s="774">
        <f>SUM(G16:H16)</f>
        <v>778</v>
      </c>
      <c r="G16" s="774">
        <v>734</v>
      </c>
      <c r="H16" s="774">
        <v>44</v>
      </c>
      <c r="I16" s="774">
        <f>SUM(J16:K16)</f>
        <v>81</v>
      </c>
      <c r="J16" s="774">
        <v>50</v>
      </c>
      <c r="K16" s="815">
        <v>31</v>
      </c>
      <c r="L16" s="814" t="s">
        <v>643</v>
      </c>
      <c r="M16" s="774">
        <f>SUM(N16:O16)</f>
        <v>7</v>
      </c>
      <c r="N16" s="774">
        <v>5</v>
      </c>
      <c r="O16" s="774">
        <v>2</v>
      </c>
      <c r="P16" s="774">
        <v>289</v>
      </c>
      <c r="Q16" s="774">
        <v>89</v>
      </c>
      <c r="R16" s="774">
        <v>264</v>
      </c>
      <c r="S16" s="774">
        <v>221</v>
      </c>
      <c r="T16" s="774">
        <v>63940</v>
      </c>
      <c r="U16" s="774">
        <v>28412</v>
      </c>
      <c r="V16" s="815">
        <v>36</v>
      </c>
    </row>
    <row r="17" spans="1:22" s="260" customFormat="1" ht="15.95" customHeight="1">
      <c r="A17" s="266" t="s">
        <v>945</v>
      </c>
      <c r="B17" s="267"/>
      <c r="C17" s="267"/>
      <c r="D17" s="267"/>
      <c r="E17" s="267"/>
      <c r="F17" s="213"/>
      <c r="G17" s="213"/>
      <c r="H17" s="213"/>
      <c r="I17" s="213"/>
      <c r="J17" s="213"/>
      <c r="K17" s="213"/>
      <c r="L17" s="266" t="s">
        <v>945</v>
      </c>
      <c r="M17" s="267"/>
      <c r="N17" s="258"/>
      <c r="O17" s="258"/>
      <c r="P17" s="258"/>
      <c r="Q17" s="258"/>
      <c r="R17" s="259"/>
      <c r="S17" s="259"/>
      <c r="T17" s="259"/>
      <c r="U17" s="1318"/>
      <c r="V17" s="1318"/>
    </row>
  </sheetData>
  <mergeCells count="12">
    <mergeCell ref="U17:V17"/>
    <mergeCell ref="I5:K5"/>
    <mergeCell ref="R5:S5"/>
    <mergeCell ref="Q8:Q9"/>
    <mergeCell ref="R8:R9"/>
    <mergeCell ref="S8:S9"/>
    <mergeCell ref="A2:K2"/>
    <mergeCell ref="L2:V2"/>
    <mergeCell ref="A3:K3"/>
    <mergeCell ref="L3:V3"/>
    <mergeCell ref="A4:K4"/>
    <mergeCell ref="L4:V4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B16 M1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Normal="75" zoomScaleSheetLayoutView="100" workbookViewId="0">
      <selection activeCell="B12" sqref="B12"/>
    </sheetView>
  </sheetViews>
  <sheetFormatPr defaultColWidth="9" defaultRowHeight="13.5"/>
  <cols>
    <col min="1" max="1" width="13.5" style="215" customWidth="1"/>
    <col min="2" max="4" width="6.875" style="215" customWidth="1"/>
    <col min="5" max="5" width="9.125" style="215" customWidth="1"/>
    <col min="6" max="6" width="7.625" style="215" customWidth="1"/>
    <col min="7" max="9" width="7" style="215" customWidth="1"/>
    <col min="10" max="11" width="6.625" style="215" customWidth="1"/>
    <col min="12" max="12" width="11.75" style="215" customWidth="1"/>
    <col min="13" max="14" width="4.875" style="215" customWidth="1"/>
    <col min="15" max="15" width="5.5" style="215" customWidth="1"/>
    <col min="16" max="17" width="8.125" style="215" customWidth="1"/>
    <col min="18" max="18" width="8.625" style="215" customWidth="1"/>
    <col min="19" max="19" width="7.75" style="215" customWidth="1"/>
    <col min="20" max="21" width="8.375" style="215" customWidth="1"/>
    <col min="22" max="22" width="8.375" style="237" customWidth="1"/>
    <col min="23" max="23" width="8.125" style="237" customWidth="1"/>
    <col min="24" max="16384" width="9" style="237"/>
  </cols>
  <sheetData>
    <row r="1" spans="1:23" ht="5.0999999999999996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236"/>
    </row>
    <row r="2" spans="1:23" ht="50.1" customHeight="1">
      <c r="A2" s="1268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  <c r="U2" s="1268"/>
      <c r="V2" s="1268"/>
      <c r="W2" s="117"/>
    </row>
    <row r="3" spans="1:23" s="238" customFormat="1" ht="21" customHeight="1">
      <c r="A3" s="1269" t="s">
        <v>237</v>
      </c>
      <c r="B3" s="1270"/>
      <c r="C3" s="1270"/>
      <c r="D3" s="1270"/>
      <c r="E3" s="1270"/>
      <c r="F3" s="1270"/>
      <c r="G3" s="1270"/>
      <c r="H3" s="1270"/>
      <c r="I3" s="1270"/>
      <c r="J3" s="1270"/>
      <c r="K3" s="1270"/>
      <c r="L3" s="1269" t="s">
        <v>238</v>
      </c>
      <c r="M3" s="1270"/>
      <c r="N3" s="1270"/>
      <c r="O3" s="1270"/>
      <c r="P3" s="1270"/>
      <c r="Q3" s="1270"/>
      <c r="R3" s="1270"/>
      <c r="S3" s="1270"/>
      <c r="T3" s="1270"/>
      <c r="U3" s="1270"/>
      <c r="V3" s="1270"/>
    </row>
    <row r="4" spans="1:23" s="239" customFormat="1" ht="20.100000000000001" customHeight="1">
      <c r="A4" s="1258" t="s">
        <v>949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58" t="s">
        <v>950</v>
      </c>
      <c r="M4" s="1233"/>
      <c r="N4" s="1233"/>
      <c r="O4" s="1233"/>
      <c r="P4" s="1233"/>
      <c r="Q4" s="1233"/>
      <c r="R4" s="1233"/>
      <c r="S4" s="1233"/>
      <c r="T4" s="1233"/>
      <c r="U4" s="1233"/>
      <c r="V4" s="1233"/>
    </row>
    <row r="5" spans="1:23" s="243" customFormat="1" ht="20.100000000000001" customHeight="1">
      <c r="A5" s="119" t="s">
        <v>157</v>
      </c>
      <c r="B5" s="240"/>
      <c r="C5" s="240"/>
      <c r="D5" s="240"/>
      <c r="E5" s="240"/>
      <c r="F5" s="240"/>
      <c r="G5" s="70"/>
      <c r="H5" s="241"/>
      <c r="I5" s="1228" t="s">
        <v>222</v>
      </c>
      <c r="J5" s="1228"/>
      <c r="K5" s="1228"/>
      <c r="L5" s="119" t="s">
        <v>157</v>
      </c>
      <c r="M5" s="241"/>
      <c r="N5" s="241"/>
      <c r="O5" s="241"/>
      <c r="P5" s="241"/>
      <c r="Q5" s="241"/>
      <c r="R5" s="1228"/>
      <c r="S5" s="1228"/>
      <c r="T5" s="240"/>
      <c r="U5" s="240"/>
      <c r="V5" s="242" t="s">
        <v>45</v>
      </c>
    </row>
    <row r="6" spans="1:23" s="243" customFormat="1" ht="21" customHeight="1">
      <c r="A6" s="72" t="s">
        <v>20</v>
      </c>
      <c r="B6" s="1235" t="s">
        <v>223</v>
      </c>
      <c r="C6" s="1239"/>
      <c r="D6" s="1236"/>
      <c r="E6" s="73" t="s">
        <v>17</v>
      </c>
      <c r="F6" s="1235" t="s">
        <v>123</v>
      </c>
      <c r="G6" s="1239"/>
      <c r="H6" s="1236"/>
      <c r="I6" s="1235" t="s">
        <v>48</v>
      </c>
      <c r="J6" s="1239"/>
      <c r="K6" s="1236"/>
      <c r="L6" s="72" t="s">
        <v>20</v>
      </c>
      <c r="M6" s="1263" t="s">
        <v>49</v>
      </c>
      <c r="N6" s="1264"/>
      <c r="O6" s="1265"/>
      <c r="P6" s="1235" t="s">
        <v>207</v>
      </c>
      <c r="Q6" s="1236"/>
      <c r="R6" s="1235" t="s">
        <v>224</v>
      </c>
      <c r="S6" s="1236"/>
      <c r="T6" s="75" t="s">
        <v>160</v>
      </c>
      <c r="U6" s="76" t="s">
        <v>161</v>
      </c>
      <c r="V6" s="1319" t="s">
        <v>647</v>
      </c>
    </row>
    <row r="7" spans="1:23" s="243" customFormat="1" ht="21" customHeight="1">
      <c r="A7" s="78" t="s">
        <v>163</v>
      </c>
      <c r="B7" s="1245" t="s">
        <v>226</v>
      </c>
      <c r="C7" s="1324"/>
      <c r="D7" s="1246"/>
      <c r="E7" s="130"/>
      <c r="F7" s="1240" t="s">
        <v>3</v>
      </c>
      <c r="G7" s="1241"/>
      <c r="H7" s="1242"/>
      <c r="I7" s="1240" t="s">
        <v>56</v>
      </c>
      <c r="J7" s="1241"/>
      <c r="K7" s="1242"/>
      <c r="L7" s="78" t="s">
        <v>163</v>
      </c>
      <c r="M7" s="1240" t="s">
        <v>23</v>
      </c>
      <c r="N7" s="1241"/>
      <c r="O7" s="1242"/>
      <c r="P7" s="1240" t="s">
        <v>177</v>
      </c>
      <c r="Q7" s="1242"/>
      <c r="R7" s="1240" t="s">
        <v>227</v>
      </c>
      <c r="S7" s="1242"/>
      <c r="T7" s="130"/>
      <c r="U7" s="130"/>
      <c r="V7" s="1322"/>
    </row>
    <row r="8" spans="1:23" s="243" customFormat="1" ht="21" customHeight="1">
      <c r="A8" s="83" t="s">
        <v>166</v>
      </c>
      <c r="B8" s="73" t="s">
        <v>4</v>
      </c>
      <c r="C8" s="87" t="s">
        <v>228</v>
      </c>
      <c r="D8" s="86" t="s">
        <v>229</v>
      </c>
      <c r="E8" s="244" t="s">
        <v>164</v>
      </c>
      <c r="F8" s="84" t="s">
        <v>4</v>
      </c>
      <c r="G8" s="84" t="s">
        <v>7</v>
      </c>
      <c r="H8" s="84" t="s">
        <v>8</v>
      </c>
      <c r="I8" s="245" t="s">
        <v>4</v>
      </c>
      <c r="J8" s="84" t="s">
        <v>168</v>
      </c>
      <c r="K8" s="84" t="s">
        <v>8</v>
      </c>
      <c r="L8" s="83" t="s">
        <v>166</v>
      </c>
      <c r="M8" s="136" t="s">
        <v>4</v>
      </c>
      <c r="N8" s="136" t="s">
        <v>168</v>
      </c>
      <c r="O8" s="84" t="s">
        <v>8</v>
      </c>
      <c r="P8" s="73" t="s">
        <v>230</v>
      </c>
      <c r="Q8" s="1319" t="s">
        <v>194</v>
      </c>
      <c r="R8" s="1274" t="s">
        <v>239</v>
      </c>
      <c r="S8" s="1274" t="s">
        <v>232</v>
      </c>
      <c r="T8" s="85" t="s">
        <v>644</v>
      </c>
      <c r="U8" s="128" t="s">
        <v>197</v>
      </c>
      <c r="V8" s="1322"/>
    </row>
    <row r="9" spans="1:23" s="243" customFormat="1" ht="35.25" customHeight="1">
      <c r="A9" s="88" t="s">
        <v>173</v>
      </c>
      <c r="B9" s="246" t="s">
        <v>10</v>
      </c>
      <c r="C9" s="247" t="s">
        <v>233</v>
      </c>
      <c r="D9" s="248" t="s">
        <v>234</v>
      </c>
      <c r="E9" s="249" t="s">
        <v>235</v>
      </c>
      <c r="F9" s="89" t="s">
        <v>10</v>
      </c>
      <c r="G9" s="89" t="s">
        <v>11</v>
      </c>
      <c r="H9" s="89" t="s">
        <v>12</v>
      </c>
      <c r="I9" s="90" t="s">
        <v>10</v>
      </c>
      <c r="J9" s="89" t="s">
        <v>176</v>
      </c>
      <c r="K9" s="89" t="s">
        <v>12</v>
      </c>
      <c r="L9" s="88" t="s">
        <v>173</v>
      </c>
      <c r="M9" s="89" t="s">
        <v>10</v>
      </c>
      <c r="N9" s="89" t="s">
        <v>176</v>
      </c>
      <c r="O9" s="89" t="s">
        <v>12</v>
      </c>
      <c r="P9" s="89" t="s">
        <v>198</v>
      </c>
      <c r="Q9" s="1320"/>
      <c r="R9" s="1277"/>
      <c r="S9" s="1277"/>
      <c r="T9" s="817" t="s">
        <v>178</v>
      </c>
      <c r="U9" s="817" t="s">
        <v>179</v>
      </c>
      <c r="V9" s="1323"/>
    </row>
    <row r="10" spans="1:23" ht="63.4" customHeight="1">
      <c r="A10" s="251">
        <v>2013</v>
      </c>
      <c r="B10" s="430">
        <v>3</v>
      </c>
      <c r="C10" s="430">
        <v>2</v>
      </c>
      <c r="D10" s="430">
        <v>1</v>
      </c>
      <c r="E10" s="430">
        <v>73</v>
      </c>
      <c r="F10" s="430">
        <v>1951</v>
      </c>
      <c r="G10" s="430">
        <v>664</v>
      </c>
      <c r="H10" s="430">
        <v>1287</v>
      </c>
      <c r="I10" s="430">
        <v>167</v>
      </c>
      <c r="J10" s="430">
        <v>103</v>
      </c>
      <c r="K10" s="818">
        <v>64</v>
      </c>
      <c r="L10" s="251">
        <v>2013</v>
      </c>
      <c r="M10" s="430">
        <v>42</v>
      </c>
      <c r="N10" s="430">
        <v>16</v>
      </c>
      <c r="O10" s="430">
        <v>26</v>
      </c>
      <c r="P10" s="430">
        <v>680</v>
      </c>
      <c r="Q10" s="430">
        <v>337</v>
      </c>
      <c r="R10" s="430">
        <v>732</v>
      </c>
      <c r="S10" s="430">
        <v>689</v>
      </c>
      <c r="T10" s="430">
        <v>68748</v>
      </c>
      <c r="U10" s="430">
        <v>28599</v>
      </c>
      <c r="V10" s="818">
        <v>75</v>
      </c>
    </row>
    <row r="11" spans="1:23" ht="63.4" customHeight="1">
      <c r="A11" s="252">
        <v>2014</v>
      </c>
      <c r="B11" s="819">
        <v>3</v>
      </c>
      <c r="C11" s="430">
        <v>2</v>
      </c>
      <c r="D11" s="430">
        <v>1</v>
      </c>
      <c r="E11" s="430">
        <v>72</v>
      </c>
      <c r="F11" s="430">
        <v>1841</v>
      </c>
      <c r="G11" s="430">
        <v>595</v>
      </c>
      <c r="H11" s="430">
        <v>1246</v>
      </c>
      <c r="I11" s="430">
        <v>170</v>
      </c>
      <c r="J11" s="430">
        <v>104</v>
      </c>
      <c r="K11" s="818">
        <v>66</v>
      </c>
      <c r="L11" s="252">
        <v>2014</v>
      </c>
      <c r="M11" s="819">
        <v>17</v>
      </c>
      <c r="N11" s="430">
        <v>13</v>
      </c>
      <c r="O11" s="430">
        <v>4</v>
      </c>
      <c r="P11" s="430">
        <v>607</v>
      </c>
      <c r="Q11" s="430">
        <v>241</v>
      </c>
      <c r="R11" s="430">
        <v>660</v>
      </c>
      <c r="S11" s="430">
        <v>575</v>
      </c>
      <c r="T11" s="430">
        <v>68748</v>
      </c>
      <c r="U11" s="430">
        <v>29784</v>
      </c>
      <c r="V11" s="818">
        <v>74</v>
      </c>
    </row>
    <row r="12" spans="1:23" ht="63.4" customHeight="1">
      <c r="A12" s="252">
        <v>2015</v>
      </c>
      <c r="B12" s="819">
        <v>3</v>
      </c>
      <c r="C12" s="430">
        <v>2</v>
      </c>
      <c r="D12" s="430">
        <v>1</v>
      </c>
      <c r="E12" s="430">
        <v>70</v>
      </c>
      <c r="F12" s="430">
        <v>1724</v>
      </c>
      <c r="G12" s="430">
        <v>543</v>
      </c>
      <c r="H12" s="430">
        <v>1181</v>
      </c>
      <c r="I12" s="430">
        <v>168</v>
      </c>
      <c r="J12" s="430">
        <v>99</v>
      </c>
      <c r="K12" s="818">
        <v>69</v>
      </c>
      <c r="L12" s="252">
        <v>2015</v>
      </c>
      <c r="M12" s="819">
        <v>16</v>
      </c>
      <c r="N12" s="430">
        <v>12</v>
      </c>
      <c r="O12" s="430">
        <v>4</v>
      </c>
      <c r="P12" s="430">
        <v>617</v>
      </c>
      <c r="Q12" s="430">
        <v>274</v>
      </c>
      <c r="R12" s="430">
        <v>572</v>
      </c>
      <c r="S12" s="430">
        <v>556</v>
      </c>
      <c r="T12" s="430">
        <v>68748</v>
      </c>
      <c r="U12" s="430">
        <v>29782</v>
      </c>
      <c r="V12" s="818">
        <v>93</v>
      </c>
    </row>
    <row r="13" spans="1:23" s="262" customFormat="1" ht="63.4" customHeight="1">
      <c r="A13" s="252">
        <v>2016</v>
      </c>
      <c r="B13" s="819">
        <v>3</v>
      </c>
      <c r="C13" s="430">
        <v>2</v>
      </c>
      <c r="D13" s="430">
        <v>1</v>
      </c>
      <c r="E13" s="430">
        <v>68</v>
      </c>
      <c r="F13" s="430">
        <v>1629</v>
      </c>
      <c r="G13" s="430">
        <v>506</v>
      </c>
      <c r="H13" s="430">
        <v>1123</v>
      </c>
      <c r="I13" s="430">
        <v>164</v>
      </c>
      <c r="J13" s="430">
        <v>97</v>
      </c>
      <c r="K13" s="818">
        <v>67</v>
      </c>
      <c r="L13" s="252">
        <v>2016</v>
      </c>
      <c r="M13" s="819">
        <v>15</v>
      </c>
      <c r="N13" s="430">
        <v>11</v>
      </c>
      <c r="O13" s="430">
        <v>4</v>
      </c>
      <c r="P13" s="430">
        <v>605</v>
      </c>
      <c r="Q13" s="430">
        <v>266</v>
      </c>
      <c r="R13" s="430">
        <v>572</v>
      </c>
      <c r="S13" s="430">
        <v>568</v>
      </c>
      <c r="T13" s="430">
        <v>68748</v>
      </c>
      <c r="U13" s="430">
        <v>29782</v>
      </c>
      <c r="V13" s="818">
        <v>92</v>
      </c>
    </row>
    <row r="14" spans="1:23" s="262" customFormat="1" ht="63.4" customHeight="1">
      <c r="A14" s="252">
        <v>2017</v>
      </c>
      <c r="B14" s="819">
        <v>3</v>
      </c>
      <c r="C14" s="430">
        <v>2</v>
      </c>
      <c r="D14" s="430">
        <v>1</v>
      </c>
      <c r="E14" s="430">
        <v>65</v>
      </c>
      <c r="F14" s="430">
        <v>1538</v>
      </c>
      <c r="G14" s="430">
        <v>471</v>
      </c>
      <c r="H14" s="430">
        <v>1067</v>
      </c>
      <c r="I14" s="430">
        <v>158</v>
      </c>
      <c r="J14" s="430">
        <v>93</v>
      </c>
      <c r="K14" s="818">
        <v>65</v>
      </c>
      <c r="L14" s="252">
        <v>2017</v>
      </c>
      <c r="M14" s="819">
        <v>14</v>
      </c>
      <c r="N14" s="430">
        <v>10</v>
      </c>
      <c r="O14" s="430">
        <v>4</v>
      </c>
      <c r="P14" s="430">
        <v>515</v>
      </c>
      <c r="Q14" s="430">
        <v>179</v>
      </c>
      <c r="R14" s="430">
        <v>525</v>
      </c>
      <c r="S14" s="430">
        <v>464</v>
      </c>
      <c r="T14" s="430">
        <v>68748</v>
      </c>
      <c r="U14" s="430">
        <v>29782</v>
      </c>
      <c r="V14" s="818">
        <v>71</v>
      </c>
    </row>
    <row r="15" spans="1:23" s="263" customFormat="1" ht="63.4" customHeight="1">
      <c r="A15" s="253">
        <v>2018</v>
      </c>
      <c r="B15" s="820">
        <f>SUM(B16:B18)</f>
        <v>3</v>
      </c>
      <c r="C15" s="821">
        <f>SUM(C16:C18)</f>
        <v>2</v>
      </c>
      <c r="D15" s="821">
        <f t="shared" ref="D15:J15" si="0">SUM(D16:D18)</f>
        <v>1</v>
      </c>
      <c r="E15" s="821">
        <f t="shared" si="0"/>
        <v>62</v>
      </c>
      <c r="F15" s="821">
        <f t="shared" si="0"/>
        <v>1345</v>
      </c>
      <c r="G15" s="821">
        <f t="shared" si="0"/>
        <v>394</v>
      </c>
      <c r="H15" s="821">
        <f t="shared" si="0"/>
        <v>951</v>
      </c>
      <c r="I15" s="821">
        <f t="shared" si="0"/>
        <v>154</v>
      </c>
      <c r="J15" s="821">
        <f t="shared" si="0"/>
        <v>90</v>
      </c>
      <c r="K15" s="822">
        <f>SUM(K16:K18)</f>
        <v>64</v>
      </c>
      <c r="L15" s="253">
        <v>2018</v>
      </c>
      <c r="M15" s="820">
        <f>SUM(M16:M18)</f>
        <v>14</v>
      </c>
      <c r="N15" s="821">
        <f t="shared" ref="N15:U15" si="1">SUM(N16:N18)</f>
        <v>10</v>
      </c>
      <c r="O15" s="821">
        <f t="shared" si="1"/>
        <v>4</v>
      </c>
      <c r="P15" s="821">
        <f t="shared" si="1"/>
        <v>527</v>
      </c>
      <c r="Q15" s="821">
        <f t="shared" si="1"/>
        <v>182</v>
      </c>
      <c r="R15" s="821">
        <f t="shared" si="1"/>
        <v>504</v>
      </c>
      <c r="S15" s="821">
        <f t="shared" si="1"/>
        <v>376</v>
      </c>
      <c r="T15" s="821">
        <f t="shared" si="1"/>
        <v>68748</v>
      </c>
      <c r="U15" s="821">
        <f t="shared" si="1"/>
        <v>30322</v>
      </c>
      <c r="V15" s="822">
        <f>SUM(V16:V18)</f>
        <v>67</v>
      </c>
    </row>
    <row r="16" spans="1:23" ht="63" customHeight="1">
      <c r="A16" s="264" t="s">
        <v>240</v>
      </c>
      <c r="B16" s="823">
        <f>SUM(C16:D16)</f>
        <v>1</v>
      </c>
      <c r="C16" s="824">
        <v>1</v>
      </c>
      <c r="D16" s="824">
        <v>0</v>
      </c>
      <c r="E16" s="824">
        <v>10</v>
      </c>
      <c r="F16" s="824">
        <f>SUM(G16:H16)</f>
        <v>169</v>
      </c>
      <c r="G16" s="824">
        <v>124</v>
      </c>
      <c r="H16" s="824">
        <v>45</v>
      </c>
      <c r="I16" s="824">
        <f>SUM(J16:K16)</f>
        <v>40</v>
      </c>
      <c r="J16" s="824">
        <v>26</v>
      </c>
      <c r="K16" s="825">
        <v>14</v>
      </c>
      <c r="L16" s="264" t="s">
        <v>241</v>
      </c>
      <c r="M16" s="823">
        <f>SUM(N16:O16)</f>
        <v>5</v>
      </c>
      <c r="N16" s="824">
        <v>3</v>
      </c>
      <c r="O16" s="824">
        <v>2</v>
      </c>
      <c r="P16" s="824">
        <v>73</v>
      </c>
      <c r="Q16" s="824">
        <v>39</v>
      </c>
      <c r="R16" s="824">
        <v>96</v>
      </c>
      <c r="S16" s="824">
        <v>33</v>
      </c>
      <c r="T16" s="824">
        <v>20158</v>
      </c>
      <c r="U16" s="824">
        <v>7237</v>
      </c>
      <c r="V16" s="825">
        <v>13</v>
      </c>
    </row>
    <row r="17" spans="1:22" ht="63" customHeight="1">
      <c r="A17" s="264" t="s">
        <v>242</v>
      </c>
      <c r="B17" s="823">
        <f t="shared" ref="B17:B18" si="2">SUM(C17:D17)</f>
        <v>1</v>
      </c>
      <c r="C17" s="824">
        <v>0</v>
      </c>
      <c r="D17" s="824">
        <v>1</v>
      </c>
      <c r="E17" s="824">
        <v>34</v>
      </c>
      <c r="F17" s="824">
        <f t="shared" ref="F17:F18" si="3">SUM(G17:H17)</f>
        <v>758</v>
      </c>
      <c r="G17" s="824">
        <v>0</v>
      </c>
      <c r="H17" s="824">
        <v>758</v>
      </c>
      <c r="I17" s="824">
        <f t="shared" ref="I17:I18" si="4">SUM(J17:K17)</f>
        <v>73</v>
      </c>
      <c r="J17" s="824">
        <v>40</v>
      </c>
      <c r="K17" s="825">
        <v>33</v>
      </c>
      <c r="L17" s="264" t="s">
        <v>243</v>
      </c>
      <c r="M17" s="823">
        <f t="shared" ref="M17:M18" si="5">SUM(N17:O17)</f>
        <v>5</v>
      </c>
      <c r="N17" s="824">
        <v>4</v>
      </c>
      <c r="O17" s="824">
        <v>1</v>
      </c>
      <c r="P17" s="824">
        <v>302</v>
      </c>
      <c r="Q17" s="824">
        <v>86</v>
      </c>
      <c r="R17" s="824">
        <v>264</v>
      </c>
      <c r="S17" s="824">
        <v>213</v>
      </c>
      <c r="T17" s="824">
        <v>25653</v>
      </c>
      <c r="U17" s="824">
        <v>12121</v>
      </c>
      <c r="V17" s="825">
        <v>36</v>
      </c>
    </row>
    <row r="18" spans="1:22" ht="63" customHeight="1">
      <c r="A18" s="265" t="s">
        <v>244</v>
      </c>
      <c r="B18" s="826">
        <f t="shared" si="2"/>
        <v>1</v>
      </c>
      <c r="C18" s="827">
        <v>1</v>
      </c>
      <c r="D18" s="827">
        <v>0</v>
      </c>
      <c r="E18" s="827">
        <v>18</v>
      </c>
      <c r="F18" s="827">
        <f t="shared" si="3"/>
        <v>418</v>
      </c>
      <c r="G18" s="827">
        <v>270</v>
      </c>
      <c r="H18" s="827">
        <v>148</v>
      </c>
      <c r="I18" s="827">
        <f t="shared" si="4"/>
        <v>41</v>
      </c>
      <c r="J18" s="827">
        <v>24</v>
      </c>
      <c r="K18" s="828">
        <v>17</v>
      </c>
      <c r="L18" s="265" t="s">
        <v>245</v>
      </c>
      <c r="M18" s="826">
        <f t="shared" si="5"/>
        <v>4</v>
      </c>
      <c r="N18" s="827">
        <v>3</v>
      </c>
      <c r="O18" s="827">
        <v>1</v>
      </c>
      <c r="P18" s="827">
        <v>152</v>
      </c>
      <c r="Q18" s="827">
        <v>57</v>
      </c>
      <c r="R18" s="827">
        <v>144</v>
      </c>
      <c r="S18" s="827">
        <v>130</v>
      </c>
      <c r="T18" s="827">
        <v>22937</v>
      </c>
      <c r="U18" s="827">
        <v>10964</v>
      </c>
      <c r="V18" s="828">
        <v>18</v>
      </c>
    </row>
    <row r="19" spans="1:22" s="268" customFormat="1" ht="15.95" customHeight="1">
      <c r="A19" s="266" t="s">
        <v>945</v>
      </c>
      <c r="B19" s="267"/>
      <c r="C19" s="267"/>
      <c r="D19" s="267"/>
      <c r="E19" s="267"/>
      <c r="F19" s="213"/>
      <c r="G19" s="213"/>
      <c r="H19" s="213"/>
      <c r="I19" s="213"/>
      <c r="J19" s="213"/>
      <c r="K19" s="213"/>
      <c r="L19" s="266" t="s">
        <v>945</v>
      </c>
      <c r="M19" s="267"/>
      <c r="N19" s="267"/>
      <c r="O19" s="267"/>
      <c r="P19" s="267"/>
      <c r="Q19" s="1321"/>
      <c r="R19" s="1321"/>
      <c r="S19" s="1321"/>
      <c r="T19" s="213"/>
      <c r="U19" s="1300"/>
      <c r="V19" s="1300"/>
    </row>
    <row r="20" spans="1:22" ht="13.5" customHeight="1">
      <c r="L20" s="269"/>
      <c r="M20" s="269"/>
      <c r="N20" s="269"/>
      <c r="O20" s="269"/>
      <c r="P20" s="269"/>
      <c r="Q20" s="269"/>
      <c r="R20" s="269"/>
      <c r="S20" s="269"/>
    </row>
  </sheetData>
  <mergeCells count="26">
    <mergeCell ref="Q19:S19"/>
    <mergeCell ref="U19:V19"/>
    <mergeCell ref="V6:V9"/>
    <mergeCell ref="B7:D7"/>
    <mergeCell ref="F7:H7"/>
    <mergeCell ref="I7:K7"/>
    <mergeCell ref="M7:O7"/>
    <mergeCell ref="P7:Q7"/>
    <mergeCell ref="R7:S7"/>
    <mergeCell ref="Q8:Q9"/>
    <mergeCell ref="R8:R9"/>
    <mergeCell ref="S8:S9"/>
    <mergeCell ref="I5:K5"/>
    <mergeCell ref="R5:S5"/>
    <mergeCell ref="B6:D6"/>
    <mergeCell ref="F6:H6"/>
    <mergeCell ref="I6:K6"/>
    <mergeCell ref="M6:O6"/>
    <mergeCell ref="P6:Q6"/>
    <mergeCell ref="R6:S6"/>
    <mergeCell ref="A2:K2"/>
    <mergeCell ref="L2:V2"/>
    <mergeCell ref="A3:K3"/>
    <mergeCell ref="L3:V3"/>
    <mergeCell ref="A4:K4"/>
    <mergeCell ref="L4:V4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B16:B18 M16:M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27</vt:i4>
      </vt:variant>
      <vt:variant>
        <vt:lpstr>이름이 지정된 범위</vt:lpstr>
      </vt:variant>
      <vt:variant>
        <vt:i4>28</vt:i4>
      </vt:variant>
    </vt:vector>
  </HeadingPairs>
  <TitlesOfParts>
    <vt:vector size="55" baseType="lpstr">
      <vt:lpstr>1.학교총개황</vt:lpstr>
      <vt:lpstr>2.유치원 </vt:lpstr>
      <vt:lpstr>3.초등학교</vt:lpstr>
      <vt:lpstr>4.중학교(국,공립)</vt:lpstr>
      <vt:lpstr>5.중학교(사립)</vt:lpstr>
      <vt:lpstr>6.일반계고등학교(국,공립)</vt:lpstr>
      <vt:lpstr>7.일반계고등학교(사립)</vt:lpstr>
      <vt:lpstr>8.특성화고등학교(국,공립)</vt:lpstr>
      <vt:lpstr>9.특성화고등학교(사립)</vt:lpstr>
      <vt:lpstr>10.자율고등학교(국공립)</vt:lpstr>
      <vt:lpstr>11.전문대학</vt:lpstr>
      <vt:lpstr>12.대학교</vt:lpstr>
      <vt:lpstr>13.대학원</vt:lpstr>
      <vt:lpstr>14.기타학교 </vt:lpstr>
      <vt:lpstr>15.적령아동취학</vt:lpstr>
      <vt:lpstr>16.사설학원및독서실 </vt:lpstr>
      <vt:lpstr>17.공공도서관</vt:lpstr>
      <vt:lpstr>18.박물관 </vt:lpstr>
      <vt:lpstr>19.문화재</vt:lpstr>
      <vt:lpstr>20.예술단</vt:lpstr>
      <vt:lpstr>21.문화공간</vt:lpstr>
      <vt:lpstr>22.체육시설</vt:lpstr>
      <vt:lpstr>23.시립운동장</vt:lpstr>
      <vt:lpstr>24.청소년 수련시설</vt:lpstr>
      <vt:lpstr>25.공원및문화재입장객</vt:lpstr>
      <vt:lpstr>26.언론매체</vt:lpstr>
      <vt:lpstr>27.출판사및인쇄소등록</vt:lpstr>
      <vt:lpstr>'1.학교총개황'!Print_Area</vt:lpstr>
      <vt:lpstr>'10.자율고등학교(국공립)'!Print_Area</vt:lpstr>
      <vt:lpstr>'11.전문대학'!Print_Area</vt:lpstr>
      <vt:lpstr>'12.대학교'!Print_Area</vt:lpstr>
      <vt:lpstr>'13.대학원'!Print_Area</vt:lpstr>
      <vt:lpstr>'14.기타학교 '!Print_Area</vt:lpstr>
      <vt:lpstr>'15.적령아동취학'!Print_Area</vt:lpstr>
      <vt:lpstr>'16.사설학원및독서실 '!Print_Area</vt:lpstr>
      <vt:lpstr>'17.공공도서관'!Print_Area</vt:lpstr>
      <vt:lpstr>'18.박물관 '!Print_Area</vt:lpstr>
      <vt:lpstr>'19.문화재'!Print_Area</vt:lpstr>
      <vt:lpstr>'2.유치원 '!Print_Area</vt:lpstr>
      <vt:lpstr>'20.예술단'!Print_Area</vt:lpstr>
      <vt:lpstr>'21.문화공간'!Print_Area</vt:lpstr>
      <vt:lpstr>'22.체육시설'!Print_Area</vt:lpstr>
      <vt:lpstr>'23.시립운동장'!Print_Area</vt:lpstr>
      <vt:lpstr>'24.청소년 수련시설'!Print_Area</vt:lpstr>
      <vt:lpstr>'25.공원및문화재입장객'!Print_Area</vt:lpstr>
      <vt:lpstr>'26.언론매체'!Print_Area</vt:lpstr>
      <vt:lpstr>'27.출판사및인쇄소등록'!Print_Area</vt:lpstr>
      <vt:lpstr>'3.초등학교'!Print_Area</vt:lpstr>
      <vt:lpstr>'4.중학교(국,공립)'!Print_Area</vt:lpstr>
      <vt:lpstr>'5.중학교(사립)'!Print_Area</vt:lpstr>
      <vt:lpstr>'6.일반계고등학교(국,공립)'!Print_Area</vt:lpstr>
      <vt:lpstr>'7.일반계고등학교(사립)'!Print_Area</vt:lpstr>
      <vt:lpstr>'8.특성화고등학교(국,공립)'!Print_Area</vt:lpstr>
      <vt:lpstr>'9.특성화고등학교(사립)'!Print_Area</vt:lpstr>
      <vt:lpstr>'13.대학원'!Print_Titles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2019-02-22T04:21:32Z</dcterms:created>
  <dcterms:modified xsi:type="dcterms:W3CDTF">2019-03-15T04:18:36Z</dcterms:modified>
</cp:coreProperties>
</file>